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95" windowWidth="12165" windowHeight="5745" tabRatio="878" firstSheet="15" activeTab="20"/>
  </bookViews>
  <sheets>
    <sheet name="10-1城镇（左）" sheetId="62" r:id="rId1"/>
    <sheet name="10-2农村（右）" sheetId="64" r:id="rId2"/>
    <sheet name="10-3总量(左上右上）" sheetId="80" r:id="rId3"/>
    <sheet name="10-4构成（左下右下）" sheetId="81" r:id="rId4"/>
    <sheet name="10-5城收（左）" sheetId="61" r:id="rId5"/>
    <sheet name="10-6城支（右）" sheetId="60" r:id="rId6"/>
    <sheet name="10-7农收（左）" sheetId="65" r:id="rId7"/>
    <sheet name="10-8农支（右）" sheetId="88" r:id="rId8"/>
    <sheet name="10-9分市收支（左右）" sheetId="75" r:id="rId9"/>
    <sheet name="10-10人口（左右,分续表）" sheetId="98" r:id="rId10"/>
    <sheet name="10-11全民人口（左右，分续表）" sheetId="83" r:id="rId11"/>
    <sheet name="10-12城镇人口（左右，分续表）" sheetId="70" r:id="rId12"/>
    <sheet name="10-13农村人口（左右，分续表）" sheetId="77" r:id="rId13"/>
    <sheet name="10-14居住（左右，分续表1、2）" sheetId="99" r:id="rId14"/>
    <sheet name="10-15全民居住（左右，分续表1、2）" sheetId="95" r:id="rId15"/>
    <sheet name="10-16城镇居住（左右，分续表1、2）" sheetId="94" r:id="rId16"/>
    <sheet name="10-17农村居住（左右，分续表1、2）" sheetId="93" r:id="rId17"/>
    <sheet name="10-18耐用品（左右）" sheetId="27" r:id="rId18"/>
    <sheet name="10-19全民耐用品（左右）" sheetId="85" r:id="rId19"/>
    <sheet name="10-20耐用品（左右）" sheetId="87" r:id="rId20"/>
    <sheet name="10-21农耐用品（左右）" sheetId="86" r:id="rId21"/>
    <sheet name="10-22食品销费量（左，右续表）" sheetId="92" r:id="rId22"/>
  </sheets>
  <calcPr calcId="125725"/>
</workbook>
</file>

<file path=xl/calcChain.xml><?xml version="1.0" encoding="utf-8"?>
<calcChain xmlns="http://schemas.openxmlformats.org/spreadsheetml/2006/main">
  <c r="L29" i="99"/>
  <c r="L30"/>
  <c r="L31"/>
  <c r="L32"/>
  <c r="L33"/>
  <c r="L34"/>
  <c r="L35"/>
  <c r="L36"/>
  <c r="L37"/>
  <c r="L38"/>
  <c r="L28"/>
  <c r="P37" i="95"/>
  <c r="O37"/>
  <c r="N37"/>
  <c r="H37"/>
  <c r="G37"/>
  <c r="R36"/>
  <c r="Q36"/>
  <c r="P36"/>
  <c r="O36"/>
  <c r="N36"/>
  <c r="M36"/>
  <c r="L36"/>
  <c r="K36"/>
  <c r="J36"/>
  <c r="I36"/>
  <c r="H36"/>
  <c r="G36"/>
  <c r="F36"/>
  <c r="E36"/>
  <c r="D36"/>
  <c r="R35"/>
  <c r="Q35"/>
  <c r="P35"/>
  <c r="O35"/>
  <c r="N35"/>
  <c r="M35"/>
  <c r="L35"/>
  <c r="K35"/>
  <c r="J35"/>
  <c r="I35"/>
  <c r="H35"/>
  <c r="G35"/>
  <c r="F35"/>
  <c r="E35"/>
  <c r="D35"/>
  <c r="R34"/>
  <c r="Q34"/>
  <c r="P34"/>
  <c r="O34"/>
  <c r="N34"/>
  <c r="M34"/>
  <c r="L34"/>
  <c r="K34"/>
  <c r="J34"/>
  <c r="I34"/>
  <c r="H34"/>
  <c r="G34"/>
  <c r="F34"/>
  <c r="E34"/>
  <c r="D34"/>
  <c r="R33"/>
  <c r="Q33"/>
  <c r="P33"/>
  <c r="O33"/>
  <c r="N33"/>
  <c r="M33"/>
  <c r="L33"/>
  <c r="K33"/>
  <c r="J33"/>
  <c r="I33"/>
  <c r="H33"/>
  <c r="G33"/>
  <c r="F33"/>
  <c r="E33"/>
  <c r="D33"/>
  <c r="R32"/>
  <c r="Q32"/>
  <c r="P32"/>
  <c r="O32"/>
  <c r="N32"/>
  <c r="M32"/>
  <c r="L32"/>
  <c r="K32"/>
  <c r="J32"/>
  <c r="I32"/>
  <c r="H32"/>
  <c r="G32"/>
  <c r="F32"/>
  <c r="E32"/>
  <c r="D32"/>
  <c r="R31"/>
  <c r="Q31"/>
  <c r="P31"/>
  <c r="O31"/>
  <c r="N31"/>
  <c r="M31"/>
  <c r="L31"/>
  <c r="K31"/>
  <c r="J31"/>
  <c r="I31"/>
  <c r="H31"/>
  <c r="G31"/>
  <c r="F31"/>
  <c r="E31"/>
  <c r="D31"/>
  <c r="R30"/>
  <c r="Q30"/>
  <c r="P30"/>
  <c r="O30"/>
  <c r="N30"/>
  <c r="M30"/>
  <c r="L30"/>
  <c r="K30"/>
  <c r="J30"/>
  <c r="I30"/>
  <c r="H30"/>
  <c r="G30"/>
  <c r="F30"/>
  <c r="E30"/>
  <c r="D30"/>
  <c r="R29"/>
  <c r="Q29"/>
  <c r="P29"/>
  <c r="O29"/>
  <c r="N29"/>
  <c r="M29"/>
  <c r="L29"/>
  <c r="K29"/>
  <c r="J29"/>
  <c r="I29"/>
  <c r="H29"/>
  <c r="G29"/>
  <c r="F29"/>
  <c r="E29"/>
  <c r="D29"/>
  <c r="R28"/>
  <c r="Q28"/>
  <c r="P28"/>
  <c r="O28"/>
  <c r="N28"/>
  <c r="M28"/>
  <c r="L28"/>
  <c r="K28"/>
  <c r="J28"/>
  <c r="I28"/>
  <c r="H28"/>
  <c r="G28"/>
  <c r="F28"/>
  <c r="E28"/>
  <c r="D28"/>
  <c r="R27"/>
  <c r="Q27"/>
  <c r="P27"/>
  <c r="O27"/>
  <c r="N27"/>
  <c r="M27"/>
  <c r="L27"/>
  <c r="K27"/>
  <c r="J27"/>
  <c r="I27"/>
  <c r="H27"/>
  <c r="G27"/>
  <c r="F27"/>
  <c r="E27"/>
  <c r="D27"/>
  <c r="C29" i="93"/>
  <c r="C30"/>
  <c r="C31"/>
  <c r="C32"/>
  <c r="C33"/>
  <c r="C34"/>
  <c r="C28"/>
  <c r="D37"/>
  <c r="D37" i="95" s="1"/>
  <c r="E37" i="93"/>
  <c r="E37" i="95" s="1"/>
  <c r="F37" i="93"/>
  <c r="F37" i="95" s="1"/>
  <c r="G37" i="93"/>
  <c r="H37"/>
  <c r="I37"/>
  <c r="I37" i="95" s="1"/>
  <c r="J37" i="93"/>
  <c r="J37" i="95" s="1"/>
  <c r="K37" i="93"/>
  <c r="K37" i="95" s="1"/>
  <c r="L37" i="93"/>
  <c r="L37" i="95" s="1"/>
  <c r="M37" i="93"/>
  <c r="M37" i="95" s="1"/>
  <c r="N37" i="93"/>
  <c r="O37"/>
  <c r="P37"/>
  <c r="Q37"/>
  <c r="Q37" i="95" s="1"/>
  <c r="R37" i="93"/>
  <c r="R37" i="95" s="1"/>
  <c r="R83"/>
  <c r="Q83"/>
  <c r="P83"/>
  <c r="O83"/>
  <c r="N83"/>
  <c r="M83"/>
  <c r="L83"/>
  <c r="K83"/>
  <c r="J83"/>
  <c r="I83"/>
  <c r="H83"/>
  <c r="G83"/>
  <c r="F83"/>
  <c r="E83"/>
  <c r="D83"/>
  <c r="R82"/>
  <c r="Q82"/>
  <c r="P82"/>
  <c r="O82"/>
  <c r="N82"/>
  <c r="M82"/>
  <c r="L82"/>
  <c r="K82"/>
  <c r="J82"/>
  <c r="I82"/>
  <c r="H82"/>
  <c r="G82"/>
  <c r="F82"/>
  <c r="E82"/>
  <c r="D82"/>
  <c r="R81"/>
  <c r="Q81"/>
  <c r="P81"/>
  <c r="O81"/>
  <c r="N81"/>
  <c r="M81"/>
  <c r="L81"/>
  <c r="K81"/>
  <c r="J81"/>
  <c r="I81"/>
  <c r="H81"/>
  <c r="G81"/>
  <c r="F81"/>
  <c r="E81"/>
  <c r="D81"/>
  <c r="I67"/>
  <c r="R73"/>
  <c r="Q73"/>
  <c r="P73"/>
  <c r="O73"/>
  <c r="N73"/>
  <c r="M73"/>
  <c r="L73"/>
  <c r="K73"/>
  <c r="J73"/>
  <c r="I73"/>
  <c r="H73"/>
  <c r="G73"/>
  <c r="F73"/>
  <c r="E73"/>
  <c r="D73"/>
  <c r="R72"/>
  <c r="Q72"/>
  <c r="P72"/>
  <c r="O72"/>
  <c r="N72"/>
  <c r="M72"/>
  <c r="L72"/>
  <c r="K72"/>
  <c r="J72"/>
  <c r="I72"/>
  <c r="H72"/>
  <c r="G72"/>
  <c r="F72"/>
  <c r="E72"/>
  <c r="D72"/>
  <c r="R71"/>
  <c r="Q71"/>
  <c r="P71"/>
  <c r="O71"/>
  <c r="N71"/>
  <c r="M71"/>
  <c r="L71"/>
  <c r="K71"/>
  <c r="J71"/>
  <c r="I71"/>
  <c r="H71"/>
  <c r="G71"/>
  <c r="F71"/>
  <c r="E71"/>
  <c r="D71"/>
  <c r="R70"/>
  <c r="Q70"/>
  <c r="P70"/>
  <c r="O70"/>
  <c r="N70"/>
  <c r="M70"/>
  <c r="L70"/>
  <c r="K70"/>
  <c r="J70"/>
  <c r="I70"/>
  <c r="H70"/>
  <c r="G70"/>
  <c r="F70"/>
  <c r="E70"/>
  <c r="D70"/>
  <c r="R69"/>
  <c r="Q69"/>
  <c r="P69"/>
  <c r="O69"/>
  <c r="N69"/>
  <c r="M69"/>
  <c r="L69"/>
  <c r="K69"/>
  <c r="J69"/>
  <c r="I69"/>
  <c r="H69"/>
  <c r="G69"/>
  <c r="F69"/>
  <c r="E69"/>
  <c r="D69"/>
  <c r="C70" i="94"/>
  <c r="C71"/>
  <c r="C72"/>
  <c r="C73"/>
  <c r="C69"/>
  <c r="C27" i="95" l="1"/>
  <c r="C35"/>
  <c r="C37" i="93"/>
  <c r="C32" i="95"/>
  <c r="C31"/>
  <c r="C30"/>
  <c r="C29"/>
  <c r="C37"/>
  <c r="C34"/>
  <c r="C33"/>
  <c r="C28"/>
  <c r="C36"/>
  <c r="D6" i="77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4"/>
  <c r="D5"/>
  <c r="D3"/>
  <c r="K5" i="98" l="1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2"/>
  <c r="K53"/>
  <c r="K54"/>
  <c r="K55"/>
  <c r="K56"/>
  <c r="K57"/>
  <c r="K58"/>
  <c r="K59"/>
  <c r="K60"/>
  <c r="K4"/>
  <c r="H5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2"/>
  <c r="H53"/>
  <c r="H54"/>
  <c r="H55"/>
  <c r="H56"/>
  <c r="H57"/>
  <c r="H58"/>
  <c r="H59"/>
  <c r="H60"/>
  <c r="H4"/>
  <c r="E5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2"/>
  <c r="E53"/>
  <c r="E54"/>
  <c r="E55"/>
  <c r="E56"/>
  <c r="E57"/>
  <c r="E58"/>
  <c r="E60"/>
  <c r="E134" i="99" l="1"/>
  <c r="E133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6"/>
  <c r="E105"/>
  <c r="E104"/>
  <c r="E103"/>
  <c r="E102"/>
  <c r="E101"/>
  <c r="E100"/>
  <c r="E99"/>
  <c r="E98"/>
  <c r="E97"/>
  <c r="E96"/>
  <c r="E95"/>
  <c r="E94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D4" i="98"/>
  <c r="C4"/>
  <c r="E4" l="1"/>
  <c r="D54" i="92"/>
  <c r="D55"/>
  <c r="D56"/>
  <c r="D40"/>
  <c r="D41"/>
  <c r="D42"/>
  <c r="D43"/>
  <c r="D44"/>
  <c r="D45"/>
  <c r="D46"/>
  <c r="D47"/>
  <c r="D29"/>
  <c r="D30"/>
  <c r="D31"/>
  <c r="D32"/>
  <c r="D33"/>
  <c r="K134" i="99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H134"/>
  <c r="H133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6"/>
  <c r="H105"/>
  <c r="H104"/>
  <c r="H103"/>
  <c r="H102"/>
  <c r="H101"/>
  <c r="H100"/>
  <c r="H99"/>
  <c r="H98"/>
  <c r="H97"/>
  <c r="H96"/>
  <c r="H95"/>
  <c r="H94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J39"/>
  <c r="K39" s="1"/>
  <c r="E4"/>
  <c r="G39" l="1"/>
  <c r="H39" s="1"/>
  <c r="D39"/>
  <c r="E39" s="1"/>
  <c r="J11" i="98"/>
  <c r="G11"/>
  <c r="D11"/>
  <c r="E28" i="27" l="1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I18" i="81" l="1"/>
  <c r="I17"/>
  <c r="I16"/>
  <c r="I15"/>
  <c r="I14"/>
  <c r="I13"/>
  <c r="I12"/>
  <c r="I11"/>
  <c r="I10"/>
  <c r="I9"/>
  <c r="I8"/>
  <c r="I7"/>
  <c r="I6"/>
  <c r="I5"/>
  <c r="F18"/>
  <c r="F17"/>
  <c r="F16"/>
  <c r="F15"/>
  <c r="F14"/>
  <c r="F13"/>
  <c r="F12"/>
  <c r="F11"/>
  <c r="F10"/>
  <c r="F9"/>
  <c r="F8"/>
  <c r="F7"/>
  <c r="F6"/>
  <c r="F5"/>
  <c r="C18"/>
  <c r="C17"/>
  <c r="C16"/>
  <c r="C15"/>
  <c r="C14"/>
  <c r="C13"/>
  <c r="C12"/>
  <c r="C11"/>
  <c r="C10"/>
  <c r="C9"/>
  <c r="C8"/>
  <c r="C7"/>
  <c r="C6"/>
  <c r="C5"/>
  <c r="K28" i="27" l="1"/>
  <c r="K16"/>
  <c r="K17"/>
  <c r="K18"/>
  <c r="K19"/>
  <c r="K20"/>
  <c r="K21"/>
  <c r="K22"/>
  <c r="K23"/>
  <c r="K24"/>
  <c r="K25"/>
  <c r="K26"/>
  <c r="K27"/>
  <c r="H18"/>
  <c r="H15"/>
  <c r="J7" i="81" l="1"/>
  <c r="J8"/>
  <c r="J9"/>
  <c r="J11"/>
  <c r="J12"/>
  <c r="J13"/>
  <c r="J14"/>
  <c r="J15"/>
  <c r="J16"/>
  <c r="J17"/>
  <c r="J18"/>
  <c r="J6"/>
  <c r="G7"/>
  <c r="G8"/>
  <c r="G9"/>
  <c r="G11"/>
  <c r="G12"/>
  <c r="G13"/>
  <c r="G14"/>
  <c r="G15"/>
  <c r="G16"/>
  <c r="G17"/>
  <c r="G18"/>
  <c r="G6"/>
  <c r="D7"/>
  <c r="D8"/>
  <c r="D9"/>
  <c r="D11"/>
  <c r="D12"/>
  <c r="D13"/>
  <c r="D14"/>
  <c r="D15"/>
  <c r="D16"/>
  <c r="D17"/>
  <c r="D18"/>
  <c r="D6"/>
  <c r="D4" i="92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34"/>
  <c r="D35"/>
  <c r="D36"/>
  <c r="D37"/>
  <c r="D38"/>
  <c r="D39"/>
  <c r="D48"/>
  <c r="D49"/>
  <c r="D50"/>
  <c r="D51"/>
  <c r="D52"/>
  <c r="D53"/>
  <c r="D57"/>
  <c r="D58"/>
  <c r="D59"/>
  <c r="D60"/>
  <c r="D61"/>
  <c r="D62"/>
  <c r="D63"/>
  <c r="H5" i="27"/>
  <c r="K5"/>
  <c r="H6"/>
  <c r="K6"/>
  <c r="H7"/>
  <c r="K7"/>
  <c r="H8"/>
  <c r="K8"/>
  <c r="H9"/>
  <c r="K9"/>
  <c r="H10"/>
  <c r="K10"/>
  <c r="H11"/>
  <c r="K11"/>
  <c r="H12"/>
  <c r="K12"/>
  <c r="H13"/>
  <c r="K13"/>
  <c r="H14"/>
  <c r="K14"/>
  <c r="K15"/>
  <c r="H16"/>
  <c r="H17"/>
  <c r="H19"/>
  <c r="H20"/>
  <c r="H21"/>
  <c r="H22"/>
  <c r="H23"/>
  <c r="H24"/>
  <c r="H25"/>
  <c r="H26"/>
  <c r="H27"/>
  <c r="H28"/>
  <c r="D5" i="80"/>
  <c r="G5"/>
  <c r="J5"/>
  <c r="D6"/>
  <c r="G6"/>
  <c r="J6"/>
  <c r="D7"/>
  <c r="G7"/>
  <c r="J7"/>
  <c r="D8"/>
  <c r="G8"/>
  <c r="J8"/>
  <c r="D9"/>
  <c r="G9"/>
  <c r="J9"/>
  <c r="D10"/>
  <c r="G10"/>
  <c r="J10"/>
  <c r="D11"/>
  <c r="G11"/>
  <c r="J11"/>
  <c r="D12"/>
  <c r="G12"/>
  <c r="J12"/>
  <c r="D13"/>
  <c r="G13"/>
  <c r="J13"/>
  <c r="D14"/>
  <c r="G14"/>
  <c r="J14"/>
  <c r="D15"/>
  <c r="G15"/>
  <c r="J15"/>
  <c r="D16"/>
  <c r="G16"/>
  <c r="J16"/>
  <c r="D17"/>
  <c r="G17"/>
  <c r="J17"/>
  <c r="D18"/>
  <c r="G18"/>
  <c r="J18"/>
  <c r="H73" i="99"/>
  <c r="H70"/>
  <c r="H72"/>
  <c r="H74"/>
  <c r="H71"/>
</calcChain>
</file>

<file path=xl/sharedStrings.xml><?xml version="1.0" encoding="utf-8"?>
<sst xmlns="http://schemas.openxmlformats.org/spreadsheetml/2006/main" count="2146" uniqueCount="702">
  <si>
    <t>户</t>
  </si>
  <si>
    <t>套</t>
  </si>
  <si>
    <t>辆</t>
  </si>
  <si>
    <t>台</t>
  </si>
  <si>
    <t>架</t>
  </si>
  <si>
    <t>部</t>
  </si>
  <si>
    <t>单位</t>
    <phoneticPr fontId="2" type="noConversion"/>
  </si>
  <si>
    <t>人/户</t>
  </si>
  <si>
    <t>人/户</t>
    <phoneticPr fontId="2" type="noConversion"/>
  </si>
  <si>
    <t>户</t>
    <phoneticPr fontId="2" type="noConversion"/>
  </si>
  <si>
    <t>人</t>
  </si>
  <si>
    <t>芝罘区</t>
  </si>
  <si>
    <t>福山区</t>
  </si>
  <si>
    <t>牟平区</t>
  </si>
  <si>
    <t>莱山区</t>
  </si>
  <si>
    <t>开发区</t>
  </si>
  <si>
    <t>高新区</t>
  </si>
  <si>
    <t>昆嵛区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</si>
  <si>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</si>
  <si>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</si>
  <si>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</si>
  <si>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</si>
  <si>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</si>
  <si>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</si>
  <si>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</si>
  <si>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</si>
  <si>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10-1  主要年份城镇居民家庭基本情况</t>
  </si>
  <si>
    <t>可支配收入</t>
  </si>
  <si>
    <t>单位:元</t>
  </si>
  <si>
    <t>2013</t>
  </si>
  <si>
    <t>医疗保健</t>
  </si>
  <si>
    <t>2014</t>
    <phoneticPr fontId="13" type="noConversion"/>
  </si>
  <si>
    <t>家庭设备
用品及服务</t>
    <phoneticPr fontId="13" type="noConversion"/>
  </si>
  <si>
    <t>教育文化
娱乐服务</t>
    <phoneticPr fontId="13" type="noConversion"/>
  </si>
  <si>
    <t>其他商品
和服务</t>
    <phoneticPr fontId="13" type="noConversion"/>
  </si>
  <si>
    <t>工资性收入</t>
    <phoneticPr fontId="13" type="noConversion"/>
  </si>
  <si>
    <t>经营净收入</t>
    <phoneticPr fontId="13" type="noConversion"/>
  </si>
  <si>
    <t>财产性收入</t>
    <phoneticPr fontId="13" type="noConversion"/>
  </si>
  <si>
    <t>转移性收入</t>
    <phoneticPr fontId="13" type="noConversion"/>
  </si>
  <si>
    <t>消费性
支出</t>
    <phoneticPr fontId="13" type="noConversion"/>
  </si>
  <si>
    <t>交通
和通讯</t>
    <phoneticPr fontId="13" type="noConversion"/>
  </si>
  <si>
    <t>年 份</t>
    <phoneticPr fontId="13" type="noConversion"/>
  </si>
  <si>
    <t>类  别</t>
    <phoneticPr fontId="2" type="noConversion"/>
  </si>
  <si>
    <t>类  别</t>
    <phoneticPr fontId="35" type="noConversion"/>
  </si>
  <si>
    <t>单位</t>
    <phoneticPr fontId="35" type="noConversion"/>
  </si>
  <si>
    <t>食 品</t>
    <phoneticPr fontId="13" type="noConversion"/>
  </si>
  <si>
    <t>衣 着</t>
    <phoneticPr fontId="13" type="noConversion"/>
  </si>
  <si>
    <t>居 住</t>
    <phoneticPr fontId="13" type="noConversion"/>
  </si>
  <si>
    <t>年  份</t>
    <phoneticPr fontId="13" type="noConversion"/>
  </si>
  <si>
    <t>线</t>
  </si>
  <si>
    <t xml:space="preserve">  （一）谷物消费量</t>
  </si>
  <si>
    <t xml:space="preserve">    1.小麦</t>
  </si>
  <si>
    <t xml:space="preserve">    2.稻谷</t>
  </si>
  <si>
    <t xml:space="preserve">    3.玉米</t>
  </si>
  <si>
    <t xml:space="preserve">    2.马铃薯</t>
  </si>
  <si>
    <t xml:space="preserve">    3.其他薯类</t>
  </si>
  <si>
    <t xml:space="preserve">  （三）豆类消费量</t>
  </si>
  <si>
    <t xml:space="preserve">    1.大豆</t>
  </si>
  <si>
    <t xml:space="preserve">    2.其他豆类</t>
  </si>
  <si>
    <t xml:space="preserve"> 一、粮食消费量</t>
  </si>
  <si>
    <t xml:space="preserve"> 二、油脂类消费量</t>
  </si>
  <si>
    <t xml:space="preserve">   （一）植物油</t>
  </si>
  <si>
    <t xml:space="preserve">   （二）动物油</t>
  </si>
  <si>
    <t xml:space="preserve"> 三、蔬菜及菜制品消费量</t>
  </si>
  <si>
    <t xml:space="preserve">   （一）鲜菜</t>
  </si>
  <si>
    <t xml:space="preserve">   （二）干菜及菜制品</t>
  </si>
  <si>
    <t xml:space="preserve">   （三）鲜菌</t>
  </si>
  <si>
    <t xml:space="preserve">   （四）干菌及菌制品</t>
  </si>
  <si>
    <t xml:space="preserve"> 四、肉类</t>
  </si>
  <si>
    <t xml:space="preserve">   （一）猪肉</t>
  </si>
  <si>
    <t xml:space="preserve">   （二）牛肉</t>
  </si>
  <si>
    <t xml:space="preserve">   （四）其他肉类及制品</t>
  </si>
  <si>
    <t xml:space="preserve"> 五、禽类</t>
  </si>
  <si>
    <t xml:space="preserve">   （二）鸭</t>
  </si>
  <si>
    <t xml:space="preserve">   （三）鹅</t>
  </si>
  <si>
    <t xml:space="preserve">   （四）其他禽类及制品</t>
  </si>
  <si>
    <t xml:space="preserve"> 六、水产品</t>
  </si>
  <si>
    <t xml:space="preserve">   （一）鱼类</t>
  </si>
  <si>
    <t xml:space="preserve">   （二）虾贝蟹类</t>
  </si>
  <si>
    <t xml:space="preserve">   （三）藻类</t>
  </si>
  <si>
    <t xml:space="preserve">   （四）其他</t>
  </si>
  <si>
    <t xml:space="preserve"> 七、蛋类及蛋制品</t>
  </si>
  <si>
    <t xml:space="preserve">   （一）鲜蛋</t>
  </si>
  <si>
    <t xml:space="preserve">   （二）蛋制品</t>
  </si>
  <si>
    <t xml:space="preserve"> 八、奶和奶制品</t>
  </si>
  <si>
    <t xml:space="preserve">   （一）鲜奶</t>
  </si>
  <si>
    <t xml:space="preserve">   （二）酸奶</t>
  </si>
  <si>
    <t xml:space="preserve">   （三）奶粉</t>
  </si>
  <si>
    <t xml:space="preserve">   （四）其他奶制品</t>
  </si>
  <si>
    <t xml:space="preserve"> 九、干鲜瓜果类</t>
  </si>
  <si>
    <t xml:space="preserve">   （一）鲜瓜果</t>
  </si>
  <si>
    <t xml:space="preserve">   （二）瓜果制品</t>
  </si>
  <si>
    <t xml:space="preserve">   （三）坚果类</t>
  </si>
  <si>
    <t xml:space="preserve"> 十、糖果糕点类</t>
  </si>
  <si>
    <t xml:space="preserve">   （一）食糖</t>
  </si>
  <si>
    <t xml:space="preserve">   （二）糖果</t>
  </si>
  <si>
    <t xml:space="preserve">   （三）糕点</t>
  </si>
  <si>
    <t xml:space="preserve">   （四）其他糖果糕点</t>
  </si>
  <si>
    <t xml:space="preserve"> 十一、饮料</t>
  </si>
  <si>
    <t xml:space="preserve">   （一）茶叶</t>
  </si>
  <si>
    <t xml:space="preserve"> 十二、烟叶消费量</t>
  </si>
  <si>
    <t xml:space="preserve"> 十三、酒</t>
  </si>
  <si>
    <t xml:space="preserve">   （一）白酒</t>
  </si>
  <si>
    <t xml:space="preserve">   （二）啤酒</t>
  </si>
  <si>
    <t xml:space="preserve">   （三）果酒</t>
  </si>
  <si>
    <t>烟台市</t>
  </si>
  <si>
    <t>调查样本住户数</t>
  </si>
  <si>
    <t xml:space="preserve">  （二）性别</t>
  </si>
  <si>
    <t xml:space="preserve">  （三）年龄</t>
  </si>
  <si>
    <t xml:space="preserve"> 一、常住从业人员情况</t>
  </si>
  <si>
    <t xml:space="preserve">    3.第三产业</t>
  </si>
  <si>
    <t>烟台市</t>
    <phoneticPr fontId="35" type="noConversion"/>
  </si>
  <si>
    <t>芝罘区</t>
    <phoneticPr fontId="35" type="noConversion"/>
  </si>
  <si>
    <t>福山区</t>
    <phoneticPr fontId="35" type="noConversion"/>
  </si>
  <si>
    <t>牟平区</t>
    <phoneticPr fontId="35" type="noConversion"/>
  </si>
  <si>
    <t>莱山区</t>
    <phoneticPr fontId="35" type="noConversion"/>
  </si>
  <si>
    <t>长岛县</t>
    <phoneticPr fontId="35" type="noConversion"/>
  </si>
  <si>
    <t>高新区</t>
    <phoneticPr fontId="35" type="noConversion"/>
  </si>
  <si>
    <t>开发区</t>
    <phoneticPr fontId="35" type="noConversion"/>
  </si>
  <si>
    <t>昆嵛区</t>
    <phoneticPr fontId="35" type="noConversion"/>
  </si>
  <si>
    <t>龙口市</t>
    <phoneticPr fontId="35" type="noConversion"/>
  </si>
  <si>
    <t>莱阳市</t>
    <phoneticPr fontId="35" type="noConversion"/>
  </si>
  <si>
    <t>莱州市</t>
    <phoneticPr fontId="35" type="noConversion"/>
  </si>
  <si>
    <t>蓬莱市</t>
    <phoneticPr fontId="35" type="noConversion"/>
  </si>
  <si>
    <t>招远市</t>
    <phoneticPr fontId="35" type="noConversion"/>
  </si>
  <si>
    <t>栖霞市</t>
    <phoneticPr fontId="35" type="noConversion"/>
  </si>
  <si>
    <t xml:space="preserve"> 一、期末现住房情况</t>
  </si>
  <si>
    <t xml:space="preserve"> 二、自有现住房情况</t>
  </si>
  <si>
    <t xml:space="preserve"> 三、租赁住房情况</t>
  </si>
  <si>
    <t>全体居民</t>
    <phoneticPr fontId="2" type="noConversion"/>
  </si>
  <si>
    <t>城镇居民</t>
    <phoneticPr fontId="2" type="noConversion"/>
  </si>
  <si>
    <t>农村居民</t>
    <phoneticPr fontId="2" type="noConversion"/>
  </si>
  <si>
    <t>家庭居住人口</t>
    <phoneticPr fontId="2" type="noConversion"/>
  </si>
  <si>
    <t>注：本部分资料2014年及以后为城乡一体化住户调查新口径数据。</t>
    <phoneticPr fontId="13" type="noConversion"/>
  </si>
  <si>
    <t>海阳市</t>
    <phoneticPr fontId="35" type="noConversion"/>
  </si>
  <si>
    <t>单位：公斤</t>
    <phoneticPr fontId="45" type="noConversion"/>
  </si>
  <si>
    <t>类  别</t>
    <phoneticPr fontId="45" type="noConversion"/>
  </si>
  <si>
    <t xml:space="preserve">    4.其他谷物</t>
  </si>
  <si>
    <t xml:space="preserve">  （二）薯类消费量</t>
  </si>
  <si>
    <t xml:space="preserve">    1.红薯</t>
  </si>
  <si>
    <t xml:space="preserve">   （三）羊肉</t>
  </si>
  <si>
    <t xml:space="preserve">   （一）鸡</t>
  </si>
  <si>
    <t>平方米</t>
  </si>
  <si>
    <t>10-4  住户收支与生活状况调查收支构成情况</t>
    <phoneticPr fontId="37" type="noConversion"/>
  </si>
  <si>
    <t>10-5  主要年份城镇居民年人均收入</t>
    <phoneticPr fontId="13" type="noConversion"/>
  </si>
  <si>
    <t>10-7  主要年份农村居民年人均收入</t>
    <phoneticPr fontId="35" type="noConversion"/>
  </si>
  <si>
    <r>
      <t>10-2</t>
    </r>
    <r>
      <rPr>
        <sz val="14"/>
        <rFont val="方正小标宋简体"/>
        <family val="3"/>
        <charset val="134"/>
      </rPr>
      <t>2</t>
    </r>
    <r>
      <rPr>
        <sz val="14"/>
        <rFont val="方正小标宋简体"/>
        <family val="3"/>
        <charset val="134"/>
      </rPr>
      <t xml:space="preserve"> 农村居民主要食品人均消费量</t>
    </r>
    <phoneticPr fontId="45" type="noConversion"/>
  </si>
  <si>
    <t>10-3  住户收支与生活状况调查收支总量情况</t>
    <phoneticPr fontId="37" type="noConversion"/>
  </si>
  <si>
    <t>单位：元</t>
    <phoneticPr fontId="37" type="noConversion"/>
  </si>
  <si>
    <t>全体居民</t>
    <phoneticPr fontId="38" type="noConversion"/>
  </si>
  <si>
    <t>城镇居民</t>
    <phoneticPr fontId="38" type="noConversion"/>
  </si>
  <si>
    <t>农村居民</t>
    <phoneticPr fontId="38" type="noConversion"/>
  </si>
  <si>
    <t>可支配收入</t>
    <phoneticPr fontId="37" type="noConversion"/>
  </si>
  <si>
    <t xml:space="preserve">   一、工资性收入</t>
    <phoneticPr fontId="37" type="noConversion"/>
  </si>
  <si>
    <t xml:space="preserve">   二、经营净收入</t>
    <phoneticPr fontId="37" type="noConversion"/>
  </si>
  <si>
    <t xml:space="preserve">   三、财产净收入</t>
    <phoneticPr fontId="37" type="noConversion"/>
  </si>
  <si>
    <t xml:space="preserve">   四、转移净收入</t>
    <phoneticPr fontId="37" type="noConversion"/>
  </si>
  <si>
    <t>消费支出</t>
    <phoneticPr fontId="37" type="noConversion"/>
  </si>
  <si>
    <t xml:space="preserve">   一、食品烟酒</t>
    <phoneticPr fontId="37" type="noConversion"/>
  </si>
  <si>
    <t xml:space="preserve">   二、衣着</t>
    <phoneticPr fontId="37" type="noConversion"/>
  </si>
  <si>
    <t xml:space="preserve">   三、居住</t>
    <phoneticPr fontId="37" type="noConversion"/>
  </si>
  <si>
    <t xml:space="preserve">   四、生活用品及服务</t>
    <phoneticPr fontId="37" type="noConversion"/>
  </si>
  <si>
    <t xml:space="preserve">   五、交通通信</t>
    <phoneticPr fontId="37" type="noConversion"/>
  </si>
  <si>
    <t xml:space="preserve">   六、教育文化娱乐</t>
    <phoneticPr fontId="37" type="noConversion"/>
  </si>
  <si>
    <t xml:space="preserve">   七、医疗保健</t>
    <phoneticPr fontId="37" type="noConversion"/>
  </si>
  <si>
    <t xml:space="preserve">   八、其他用品和服务</t>
    <phoneticPr fontId="37" type="noConversion"/>
  </si>
  <si>
    <t>注：居民生活部分资料，2014年及以后为城乡一体化住户调查新口径数据。</t>
    <phoneticPr fontId="13" type="noConversion"/>
  </si>
  <si>
    <t>单位：元</t>
    <phoneticPr fontId="35" type="noConversion"/>
  </si>
  <si>
    <t>全体居民</t>
    <phoneticPr fontId="35" type="noConversion"/>
  </si>
  <si>
    <t>城镇居民</t>
    <phoneticPr fontId="35" type="noConversion"/>
  </si>
  <si>
    <t>农村居民</t>
    <phoneticPr fontId="35" type="noConversion"/>
  </si>
  <si>
    <t>可支配收入</t>
    <phoneticPr fontId="35" type="noConversion"/>
  </si>
  <si>
    <t>消费支出</t>
    <phoneticPr fontId="35" type="noConversion"/>
  </si>
  <si>
    <t>烟台市</t>
    <phoneticPr fontId="35" type="noConversion"/>
  </si>
  <si>
    <t>地  区</t>
    <phoneticPr fontId="35" type="noConversion"/>
  </si>
  <si>
    <t>人</t>
    <phoneticPr fontId="2" type="noConversion"/>
  </si>
  <si>
    <t>期内住户常住成员数</t>
    <phoneticPr fontId="40" type="noConversion"/>
  </si>
  <si>
    <t>海阳市</t>
    <phoneticPr fontId="35" type="noConversion"/>
  </si>
  <si>
    <t>期内住户常住成员数</t>
    <phoneticPr fontId="35" type="noConversion"/>
  </si>
  <si>
    <t xml:space="preserve"> 一、常住从业人员情况</t>
    <phoneticPr fontId="35" type="noConversion"/>
  </si>
  <si>
    <t>10-11 各县（市、区）全体居民家庭人口就业情况</t>
    <phoneticPr fontId="35" type="noConversion"/>
  </si>
  <si>
    <t>10-12 各县（市、区）城镇居民家庭人口就业情况</t>
    <phoneticPr fontId="35" type="noConversion"/>
  </si>
  <si>
    <t>海阳市</t>
    <phoneticPr fontId="2" type="noConversion"/>
  </si>
  <si>
    <t>10-13 各县（市、区）农村居民家庭人口就业情况</t>
    <phoneticPr fontId="35" type="noConversion"/>
  </si>
  <si>
    <t>10-15 各县（市、区）全体居民家庭住房情况</t>
    <phoneticPr fontId="2" type="noConversion"/>
  </si>
  <si>
    <t>10-9 各县（市区）城乡居民可支配收入与消费支出情况</t>
    <phoneticPr fontId="35" type="noConversion"/>
  </si>
  <si>
    <t>10-16 各县（市、区）城镇居民家庭住房情况</t>
    <phoneticPr fontId="2" type="noConversion"/>
  </si>
  <si>
    <t>10-2  主要年份农村居民家庭基本情况</t>
    <phoneticPr fontId="35" type="noConversion"/>
  </si>
  <si>
    <t>年 份</t>
    <phoneticPr fontId="13" type="noConversion"/>
  </si>
  <si>
    <t>调查户数(户）</t>
    <phoneticPr fontId="13" type="noConversion"/>
  </si>
  <si>
    <t>平均每户
家庭人口
(人)</t>
    <phoneticPr fontId="13" type="noConversion"/>
  </si>
  <si>
    <t>平均每户
就业人口（人）</t>
    <phoneticPr fontId="13" type="noConversion"/>
  </si>
  <si>
    <t>平均每一
就业者
负担人数（人）</t>
    <phoneticPr fontId="13" type="noConversion"/>
  </si>
  <si>
    <t>农民人均
纯收入
（元）</t>
    <phoneticPr fontId="35" type="noConversion"/>
  </si>
  <si>
    <t>人均全年
可支配收入（元）</t>
    <phoneticPr fontId="13" type="noConversion"/>
  </si>
  <si>
    <t>人均住宅
建筑面积
（平方米）</t>
    <phoneticPr fontId="13" type="noConversion"/>
  </si>
  <si>
    <t>全体居民</t>
    <phoneticPr fontId="38" type="noConversion"/>
  </si>
  <si>
    <t>城镇居民</t>
    <phoneticPr fontId="38" type="noConversion"/>
  </si>
  <si>
    <t>农村居民</t>
    <phoneticPr fontId="38" type="noConversion"/>
  </si>
  <si>
    <t>可支配收入</t>
    <phoneticPr fontId="37" type="noConversion"/>
  </si>
  <si>
    <t xml:space="preserve">   一、工资性收入</t>
    <phoneticPr fontId="37" type="noConversion"/>
  </si>
  <si>
    <t xml:space="preserve">   二、经营净收入</t>
    <phoneticPr fontId="37" type="noConversion"/>
  </si>
  <si>
    <t xml:space="preserve">   三、财产净收入</t>
    <phoneticPr fontId="37" type="noConversion"/>
  </si>
  <si>
    <t xml:space="preserve">   四、转移净收入</t>
    <phoneticPr fontId="37" type="noConversion"/>
  </si>
  <si>
    <t>消费支出</t>
    <phoneticPr fontId="37" type="noConversion"/>
  </si>
  <si>
    <t xml:space="preserve">   一、食品烟酒</t>
    <phoneticPr fontId="37" type="noConversion"/>
  </si>
  <si>
    <t xml:space="preserve">   二、衣着</t>
    <phoneticPr fontId="37" type="noConversion"/>
  </si>
  <si>
    <t xml:space="preserve">   三、居住</t>
    <phoneticPr fontId="37" type="noConversion"/>
  </si>
  <si>
    <t xml:space="preserve">   四、生活用品及服务</t>
    <phoneticPr fontId="37" type="noConversion"/>
  </si>
  <si>
    <t xml:space="preserve">   五、交通通信</t>
    <phoneticPr fontId="37" type="noConversion"/>
  </si>
  <si>
    <t xml:space="preserve">   六、教育文化娱乐</t>
    <phoneticPr fontId="37" type="noConversion"/>
  </si>
  <si>
    <t xml:space="preserve">   七、医疗保健</t>
    <phoneticPr fontId="37" type="noConversion"/>
  </si>
  <si>
    <t xml:space="preserve">   八、其他用品和服务</t>
    <phoneticPr fontId="37" type="noConversion"/>
  </si>
  <si>
    <t>10-8  主要年份农村居民年人均支出</t>
    <phoneticPr fontId="35" type="noConversion"/>
  </si>
  <si>
    <t>10-6  主要年份城镇居民年人均支出</t>
    <phoneticPr fontId="13" type="noConversion"/>
  </si>
  <si>
    <t xml:space="preserve"> （一）常住成员从业人数</t>
    <phoneticPr fontId="40" type="noConversion"/>
  </si>
  <si>
    <t xml:space="preserve"> （二）性别</t>
    <phoneticPr fontId="40" type="noConversion"/>
  </si>
  <si>
    <t>1.男性</t>
    <phoneticPr fontId="40" type="noConversion"/>
  </si>
  <si>
    <t>2.女性</t>
    <phoneticPr fontId="40" type="noConversion"/>
  </si>
  <si>
    <t xml:space="preserve"> （三）年龄</t>
    <phoneticPr fontId="40" type="noConversion"/>
  </si>
  <si>
    <t>1.16-19岁</t>
    <phoneticPr fontId="40" type="noConversion"/>
  </si>
  <si>
    <t>2.20-24岁</t>
    <phoneticPr fontId="40" type="noConversion"/>
  </si>
  <si>
    <t>3.25-29岁</t>
    <phoneticPr fontId="40" type="noConversion"/>
  </si>
  <si>
    <t>4.30-34岁</t>
    <phoneticPr fontId="40" type="noConversion"/>
  </si>
  <si>
    <t>5.35-40岁</t>
    <phoneticPr fontId="40" type="noConversion"/>
  </si>
  <si>
    <t>6.41-50岁</t>
    <phoneticPr fontId="40" type="noConversion"/>
  </si>
  <si>
    <t>7.51-60岁</t>
    <phoneticPr fontId="40" type="noConversion"/>
  </si>
  <si>
    <t>8.61-65岁</t>
    <phoneticPr fontId="40" type="noConversion"/>
  </si>
  <si>
    <t>9.66岁及以上</t>
    <phoneticPr fontId="40" type="noConversion"/>
  </si>
  <si>
    <t xml:space="preserve"> （四）本季度就业类型</t>
    <phoneticPr fontId="40" type="noConversion"/>
  </si>
  <si>
    <t>1.雇主</t>
    <phoneticPr fontId="40" type="noConversion"/>
  </si>
  <si>
    <t>2.公职人员</t>
    <phoneticPr fontId="40" type="noConversion"/>
  </si>
  <si>
    <t>3.事业单位人员</t>
    <phoneticPr fontId="40" type="noConversion"/>
  </si>
  <si>
    <t>4.国有企业雇员</t>
    <phoneticPr fontId="40" type="noConversion"/>
  </si>
  <si>
    <t>5.其他雇员</t>
    <phoneticPr fontId="40" type="noConversion"/>
  </si>
  <si>
    <t>6.农业自营</t>
    <phoneticPr fontId="40" type="noConversion"/>
  </si>
  <si>
    <t>7.非农自营</t>
    <phoneticPr fontId="40" type="noConversion"/>
  </si>
  <si>
    <t xml:space="preserve"> （五）本季度从事主要行业</t>
    <phoneticPr fontId="40" type="noConversion"/>
  </si>
  <si>
    <t>1.第一产业</t>
    <phoneticPr fontId="40" type="noConversion"/>
  </si>
  <si>
    <t>2.第二产业</t>
    <phoneticPr fontId="40" type="noConversion"/>
  </si>
  <si>
    <t>（1）采矿业</t>
    <phoneticPr fontId="40" type="noConversion"/>
  </si>
  <si>
    <t>（2）制造业</t>
    <phoneticPr fontId="40" type="noConversion"/>
  </si>
  <si>
    <t>（3）电力热力燃气及水生产供应业</t>
    <phoneticPr fontId="40" type="noConversion"/>
  </si>
  <si>
    <t>（4）建筑业</t>
    <phoneticPr fontId="40" type="noConversion"/>
  </si>
  <si>
    <t>3.第三产业</t>
    <phoneticPr fontId="40" type="noConversion"/>
  </si>
  <si>
    <t>（1）批发和零售业</t>
    <phoneticPr fontId="40" type="noConversion"/>
  </si>
  <si>
    <t>（2）交通运输仓储和邮政业</t>
    <phoneticPr fontId="40" type="noConversion"/>
  </si>
  <si>
    <t>（3）住宿和餐饮业</t>
    <phoneticPr fontId="40" type="noConversion"/>
  </si>
  <si>
    <t>（4）信息传输软件业和信息技术服务业</t>
    <phoneticPr fontId="40" type="noConversion"/>
  </si>
  <si>
    <t>（5）金融业</t>
    <phoneticPr fontId="40" type="noConversion"/>
  </si>
  <si>
    <t>（6）房地产业</t>
    <phoneticPr fontId="40" type="noConversion"/>
  </si>
  <si>
    <t>（7）租赁和商务服务业</t>
    <phoneticPr fontId="40" type="noConversion"/>
  </si>
  <si>
    <t>（8）科学研究和技术服务业</t>
    <phoneticPr fontId="40" type="noConversion"/>
  </si>
  <si>
    <t>（9）水利环境和公共设施管理业</t>
    <phoneticPr fontId="40" type="noConversion"/>
  </si>
  <si>
    <t>（10）居民服务修理和其他服务业</t>
    <phoneticPr fontId="40" type="noConversion"/>
  </si>
  <si>
    <t>（11）教育</t>
    <phoneticPr fontId="40" type="noConversion"/>
  </si>
  <si>
    <t>（12）卫生和社会工作</t>
    <phoneticPr fontId="40" type="noConversion"/>
  </si>
  <si>
    <t>（13）文化体育和娱乐业</t>
    <phoneticPr fontId="40" type="noConversion"/>
  </si>
  <si>
    <t>（14）公共管理社会保障和社会组织</t>
    <phoneticPr fontId="40" type="noConversion"/>
  </si>
  <si>
    <t>（15）国际组织</t>
    <phoneticPr fontId="40" type="noConversion"/>
  </si>
  <si>
    <t xml:space="preserve"> （六）本季度从事主要职业</t>
    <phoneticPr fontId="40" type="noConversion"/>
  </si>
  <si>
    <t>1.国家机关党群组织企业事业单位负责人</t>
    <phoneticPr fontId="40" type="noConversion"/>
  </si>
  <si>
    <t>2.专业技术人员</t>
    <phoneticPr fontId="40" type="noConversion"/>
  </si>
  <si>
    <t>3.办事人员和有关人员</t>
    <phoneticPr fontId="40" type="noConversion"/>
  </si>
  <si>
    <t>4.商业服务业人员</t>
    <phoneticPr fontId="40" type="noConversion"/>
  </si>
  <si>
    <t>5.农林牧渔水利业生产人员</t>
    <phoneticPr fontId="40" type="noConversion"/>
  </si>
  <si>
    <t>6.生产运输设备操作人员及有关人员</t>
    <phoneticPr fontId="40" type="noConversion"/>
  </si>
  <si>
    <t>7.军人</t>
    <phoneticPr fontId="40" type="noConversion"/>
  </si>
  <si>
    <t>8.不便分类的其他从业人员</t>
    <phoneticPr fontId="40" type="noConversion"/>
  </si>
  <si>
    <t xml:space="preserve"> （一）常住成员从业人数</t>
    <phoneticPr fontId="35" type="noConversion"/>
  </si>
  <si>
    <t xml:space="preserve"> （二）性别</t>
    <phoneticPr fontId="35" type="noConversion"/>
  </si>
  <si>
    <t>1.男性</t>
    <phoneticPr fontId="35" type="noConversion"/>
  </si>
  <si>
    <t>2.女性</t>
    <phoneticPr fontId="35" type="noConversion"/>
  </si>
  <si>
    <t xml:space="preserve"> （三）年龄</t>
    <phoneticPr fontId="35" type="noConversion"/>
  </si>
  <si>
    <t>1.16-19岁</t>
    <phoneticPr fontId="35" type="noConversion"/>
  </si>
  <si>
    <t>2.20-24岁</t>
    <phoneticPr fontId="35" type="noConversion"/>
  </si>
  <si>
    <t>3.25-29岁</t>
    <phoneticPr fontId="35" type="noConversion"/>
  </si>
  <si>
    <t>4.30-34岁</t>
    <phoneticPr fontId="35" type="noConversion"/>
  </si>
  <si>
    <t>5.35-40岁</t>
    <phoneticPr fontId="35" type="noConversion"/>
  </si>
  <si>
    <t>6.41-50岁</t>
    <phoneticPr fontId="35" type="noConversion"/>
  </si>
  <si>
    <t>7.51-60岁</t>
    <phoneticPr fontId="35" type="noConversion"/>
  </si>
  <si>
    <t>8.61-65岁</t>
    <phoneticPr fontId="35" type="noConversion"/>
  </si>
  <si>
    <t>9.66岁及以上</t>
    <phoneticPr fontId="35" type="noConversion"/>
  </si>
  <si>
    <t>1.雇主</t>
    <phoneticPr fontId="35" type="noConversion"/>
  </si>
  <si>
    <t>3.事业单位人员</t>
    <phoneticPr fontId="35" type="noConversion"/>
  </si>
  <si>
    <t>4.国有企业雇员</t>
    <phoneticPr fontId="35" type="noConversion"/>
  </si>
  <si>
    <t>5.其他雇员</t>
    <phoneticPr fontId="35" type="noConversion"/>
  </si>
  <si>
    <t>6.农业自营</t>
    <phoneticPr fontId="35" type="noConversion"/>
  </si>
  <si>
    <t>7.非农自营</t>
    <phoneticPr fontId="35" type="noConversion"/>
  </si>
  <si>
    <t>1.第一产业</t>
    <phoneticPr fontId="35" type="noConversion"/>
  </si>
  <si>
    <t>2.第二产业</t>
    <phoneticPr fontId="35" type="noConversion"/>
  </si>
  <si>
    <t>（1）采矿业</t>
    <phoneticPr fontId="35" type="noConversion"/>
  </si>
  <si>
    <t>（2）制造业</t>
    <phoneticPr fontId="35" type="noConversion"/>
  </si>
  <si>
    <t>（3）电力热力燃气及水生产供应业</t>
    <phoneticPr fontId="35" type="noConversion"/>
  </si>
  <si>
    <t>（4）建筑业</t>
    <phoneticPr fontId="35" type="noConversion"/>
  </si>
  <si>
    <t xml:space="preserve">   3.第三产业</t>
    <phoneticPr fontId="35" type="noConversion"/>
  </si>
  <si>
    <t>（1）批发和零售业</t>
    <phoneticPr fontId="35" type="noConversion"/>
  </si>
  <si>
    <t>（2）交通运输仓储和邮政业</t>
    <phoneticPr fontId="35" type="noConversion"/>
  </si>
  <si>
    <t>（3）住宿和餐饮业</t>
    <phoneticPr fontId="35" type="noConversion"/>
  </si>
  <si>
    <t>（4）信息传输软件业和信息技术服务业</t>
    <phoneticPr fontId="35" type="noConversion"/>
  </si>
  <si>
    <t>（5）金融业</t>
    <phoneticPr fontId="35" type="noConversion"/>
  </si>
  <si>
    <t>（6）房地产业</t>
    <phoneticPr fontId="35" type="noConversion"/>
  </si>
  <si>
    <t>（7）租赁和商务服务业</t>
    <phoneticPr fontId="35" type="noConversion"/>
  </si>
  <si>
    <t>（8）科学研究和技术服务业</t>
    <phoneticPr fontId="35" type="noConversion"/>
  </si>
  <si>
    <t>（9）水利环境和公共设施管理业</t>
    <phoneticPr fontId="35" type="noConversion"/>
  </si>
  <si>
    <t>（10）居民服务修理和其他服务业</t>
    <phoneticPr fontId="35" type="noConversion"/>
  </si>
  <si>
    <t>（11）教育</t>
    <phoneticPr fontId="35" type="noConversion"/>
  </si>
  <si>
    <t>（12）卫生和社会工作</t>
    <phoneticPr fontId="35" type="noConversion"/>
  </si>
  <si>
    <t>（13）文化体育和娱乐业</t>
    <phoneticPr fontId="35" type="noConversion"/>
  </si>
  <si>
    <t>（14）公共管理社会保障和社会组织</t>
    <phoneticPr fontId="35" type="noConversion"/>
  </si>
  <si>
    <t>（15）国际组织</t>
    <phoneticPr fontId="35" type="noConversion"/>
  </si>
  <si>
    <t>1.国家机关党群组织企业事业单位负责人</t>
    <phoneticPr fontId="35" type="noConversion"/>
  </si>
  <si>
    <t>2.专业技术人员</t>
    <phoneticPr fontId="35" type="noConversion"/>
  </si>
  <si>
    <t>3.办事人员和有关人员</t>
    <phoneticPr fontId="35" type="noConversion"/>
  </si>
  <si>
    <t>4.商业服务业人员</t>
    <phoneticPr fontId="35" type="noConversion"/>
  </si>
  <si>
    <t>5.农林牧渔水利业生产人员</t>
    <phoneticPr fontId="35" type="noConversion"/>
  </si>
  <si>
    <t>6.生产运输设备操作人员及有关人员</t>
    <phoneticPr fontId="35" type="noConversion"/>
  </si>
  <si>
    <t>7.军人</t>
    <phoneticPr fontId="35" type="noConversion"/>
  </si>
  <si>
    <t>8.不便分类的其他从业人员</t>
    <phoneticPr fontId="35" type="noConversion"/>
  </si>
  <si>
    <t xml:space="preserve"> （一）本住户居住类型</t>
    <phoneticPr fontId="2" type="noConversion"/>
  </si>
  <si>
    <t xml:space="preserve"> （二）本住户居住空间样式</t>
    <phoneticPr fontId="2" type="noConversion"/>
  </si>
  <si>
    <t xml:space="preserve"> （三）主要建筑材料</t>
    <phoneticPr fontId="2" type="noConversion"/>
  </si>
  <si>
    <t>调查户数</t>
    <phoneticPr fontId="2" type="noConversion"/>
  </si>
  <si>
    <t>户</t>
    <phoneticPr fontId="2" type="noConversion"/>
  </si>
  <si>
    <t>家庭居住人口</t>
    <phoneticPr fontId="2" type="noConversion"/>
  </si>
  <si>
    <t>--</t>
    <phoneticPr fontId="2" type="noConversion"/>
  </si>
  <si>
    <t>户</t>
    <phoneticPr fontId="2" type="noConversion"/>
  </si>
  <si>
    <t>年</t>
    <phoneticPr fontId="2" type="noConversion"/>
  </si>
  <si>
    <t>万元</t>
    <phoneticPr fontId="2" type="noConversion"/>
  </si>
  <si>
    <t>元/户</t>
    <phoneticPr fontId="2" type="noConversion"/>
  </si>
  <si>
    <t>人/户</t>
    <phoneticPr fontId="2" type="noConversion"/>
  </si>
  <si>
    <t xml:space="preserve">    1.普通住宅</t>
    <phoneticPr fontId="2" type="noConversion"/>
  </si>
  <si>
    <t xml:space="preserve">    2.集体宿舍和工棚</t>
    <phoneticPr fontId="2" type="noConversion"/>
  </si>
  <si>
    <t xml:space="preserve">    3.工作地住宿</t>
    <phoneticPr fontId="2" type="noConversion"/>
  </si>
  <si>
    <t xml:space="preserve">    1.单栋楼房</t>
    <phoneticPr fontId="2" type="noConversion"/>
  </si>
  <si>
    <t xml:space="preserve">    2.单栋平房</t>
    <phoneticPr fontId="2" type="noConversion"/>
  </si>
  <si>
    <t xml:space="preserve">    3.四居室及以上单元房</t>
    <phoneticPr fontId="2" type="noConversion"/>
  </si>
  <si>
    <t xml:space="preserve">    4.三居室单元房</t>
    <phoneticPr fontId="2" type="noConversion"/>
  </si>
  <si>
    <t xml:space="preserve">    5.二居室单元房</t>
    <phoneticPr fontId="2" type="noConversion"/>
  </si>
  <si>
    <t xml:space="preserve">    6.一居室单元房</t>
    <phoneticPr fontId="2" type="noConversion"/>
  </si>
  <si>
    <t xml:space="preserve">    7.筒子楼或连片平房</t>
    <phoneticPr fontId="2" type="noConversion"/>
  </si>
  <si>
    <t xml:space="preserve">    8.其他</t>
    <phoneticPr fontId="2" type="noConversion"/>
  </si>
  <si>
    <t>1.钢筋混凝土</t>
    <phoneticPr fontId="2" type="noConversion"/>
  </si>
  <si>
    <t>2.砖混材料</t>
    <phoneticPr fontId="2" type="noConversion"/>
  </si>
  <si>
    <t>3.砖瓦砖木</t>
    <phoneticPr fontId="2" type="noConversion"/>
  </si>
  <si>
    <t>4.竹草土坯</t>
    <phoneticPr fontId="2" type="noConversion"/>
  </si>
  <si>
    <t>5.其他</t>
    <phoneticPr fontId="2" type="noConversion"/>
  </si>
  <si>
    <t xml:space="preserve"> （四）现住房房屋来源</t>
    <phoneticPr fontId="2" type="noConversion"/>
  </si>
  <si>
    <t>1.租赁公房</t>
    <phoneticPr fontId="2" type="noConversion"/>
  </si>
  <si>
    <t>4.购买商品房</t>
    <phoneticPr fontId="2" type="noConversion"/>
  </si>
  <si>
    <t>5.购买房改住房</t>
    <phoneticPr fontId="2" type="noConversion"/>
  </si>
  <si>
    <t>6.购买保障性住房</t>
    <phoneticPr fontId="2" type="noConversion"/>
  </si>
  <si>
    <t>7.拆迁安置房</t>
    <phoneticPr fontId="2" type="noConversion"/>
  </si>
  <si>
    <t>10.雇主提供免费住房</t>
    <phoneticPr fontId="2" type="noConversion"/>
  </si>
  <si>
    <t>11.其他来源</t>
    <phoneticPr fontId="2" type="noConversion"/>
  </si>
  <si>
    <t xml:space="preserve"> （五）现住房建筑面积</t>
    <phoneticPr fontId="2" type="noConversion"/>
  </si>
  <si>
    <t xml:space="preserve"> （六）住宅外道路路面情况</t>
    <phoneticPr fontId="2" type="noConversion"/>
  </si>
  <si>
    <t>1.水泥或柏油路面</t>
    <phoneticPr fontId="2" type="noConversion"/>
  </si>
  <si>
    <t>2.沙石或石板等硬质路面</t>
    <phoneticPr fontId="2" type="noConversion"/>
  </si>
  <si>
    <t xml:space="preserve"> （七）住宅有管道供水情况</t>
    <phoneticPr fontId="2" type="noConversion"/>
  </si>
  <si>
    <t>1.管道供水入户</t>
    <phoneticPr fontId="2" type="noConversion"/>
  </si>
  <si>
    <t>2.管道供水至公共取水点</t>
    <phoneticPr fontId="2" type="noConversion"/>
  </si>
  <si>
    <t>3.没有管道设施</t>
    <phoneticPr fontId="2" type="noConversion"/>
  </si>
  <si>
    <t xml:space="preserve"> （八）住户主要饮用水来源情况</t>
    <phoneticPr fontId="2" type="noConversion"/>
  </si>
  <si>
    <t xml:space="preserve"> （九）住户获取饮用水的主要困难</t>
    <phoneticPr fontId="2" type="noConversion"/>
  </si>
  <si>
    <t>1.单次取水往返时间超过半小时</t>
    <phoneticPr fontId="2" type="noConversion"/>
  </si>
  <si>
    <t>2.间断或定时供水</t>
    <phoneticPr fontId="2" type="noConversion"/>
  </si>
  <si>
    <t>3.当年连续缺水时间超过16天</t>
    <phoneticPr fontId="2" type="noConversion"/>
  </si>
  <si>
    <t>4.无上述困难</t>
    <phoneticPr fontId="2" type="noConversion"/>
  </si>
  <si>
    <t xml:space="preserve"> （十）住户饮用水使用前采取的主要处理措施</t>
    <phoneticPr fontId="2" type="noConversion"/>
  </si>
  <si>
    <t>1.煮沸</t>
    <phoneticPr fontId="2" type="noConversion"/>
  </si>
  <si>
    <t>2.加漂白剂/氯等</t>
    <phoneticPr fontId="2" type="noConversion"/>
  </si>
  <si>
    <t>3.使用水过滤器</t>
    <phoneticPr fontId="2" type="noConversion"/>
  </si>
  <si>
    <t>4.其他处理措施</t>
    <phoneticPr fontId="2" type="noConversion"/>
  </si>
  <si>
    <t>5.没有任何水处理措施</t>
    <phoneticPr fontId="2" type="noConversion"/>
  </si>
  <si>
    <t xml:space="preserve"> （十一）住户厕所类型</t>
    <phoneticPr fontId="2" type="noConversion"/>
  </si>
  <si>
    <t>1.水冲式卫生厕所</t>
    <phoneticPr fontId="2" type="noConversion"/>
  </si>
  <si>
    <t>2.水冲式非卫生厕所</t>
    <phoneticPr fontId="2" type="noConversion"/>
  </si>
  <si>
    <t>3.卫生旱厕</t>
    <phoneticPr fontId="2" type="noConversion"/>
  </si>
  <si>
    <t>4.普通旱厕</t>
    <phoneticPr fontId="2" type="noConversion"/>
  </si>
  <si>
    <t>5.无厕所</t>
    <phoneticPr fontId="2" type="noConversion"/>
  </si>
  <si>
    <t>1.本住户独用</t>
    <phoneticPr fontId="2" type="noConversion"/>
  </si>
  <si>
    <t>2.几户合用</t>
    <phoneticPr fontId="2" type="noConversion"/>
  </si>
  <si>
    <t>3.公用厕所</t>
    <phoneticPr fontId="2" type="noConversion"/>
  </si>
  <si>
    <t xml:space="preserve"> （十三）住户洗澡设施情况</t>
    <phoneticPr fontId="2" type="noConversion"/>
  </si>
  <si>
    <t>1.统一供热水</t>
    <phoneticPr fontId="2" type="noConversion"/>
  </si>
  <si>
    <t>2.家庭自装热水器</t>
    <phoneticPr fontId="2" type="noConversion"/>
  </si>
  <si>
    <t>3.其他</t>
    <phoneticPr fontId="2" type="noConversion"/>
  </si>
  <si>
    <t>4.无洗澡设施</t>
    <phoneticPr fontId="2" type="noConversion"/>
  </si>
  <si>
    <t>1.由市政或小区集中供暖</t>
    <phoneticPr fontId="2" type="noConversion"/>
  </si>
  <si>
    <t>2.自行供暖</t>
    <phoneticPr fontId="2" type="noConversion"/>
  </si>
  <si>
    <t>3.无取暖设备</t>
    <phoneticPr fontId="2" type="noConversion"/>
  </si>
  <si>
    <t xml:space="preserve"> （十五）主要炊用能源状况</t>
    <phoneticPr fontId="2" type="noConversion"/>
  </si>
  <si>
    <t>1.柴草</t>
    <phoneticPr fontId="2" type="noConversion"/>
  </si>
  <si>
    <t>2.煤炭</t>
    <phoneticPr fontId="2" type="noConversion"/>
  </si>
  <si>
    <t>3.罐装液化石油气</t>
    <phoneticPr fontId="2" type="noConversion"/>
  </si>
  <si>
    <t>4.管道液化石油气</t>
    <phoneticPr fontId="2" type="noConversion"/>
  </si>
  <si>
    <t>5.管道煤气</t>
    <phoneticPr fontId="2" type="noConversion"/>
  </si>
  <si>
    <t>6.管道天然气</t>
    <phoneticPr fontId="2" type="noConversion"/>
  </si>
  <si>
    <t>7.电</t>
    <phoneticPr fontId="2" type="noConversion"/>
  </si>
  <si>
    <t>8.燃料用油</t>
    <phoneticPr fontId="2" type="noConversion"/>
  </si>
  <si>
    <t>9.沼气</t>
    <phoneticPr fontId="2" type="noConversion"/>
  </si>
  <si>
    <t xml:space="preserve"> （一）自有现住房建筑年份</t>
    <phoneticPr fontId="2" type="noConversion"/>
  </si>
  <si>
    <t>1.当年新建</t>
    <phoneticPr fontId="2" type="noConversion"/>
  </si>
  <si>
    <t>2.1-5年</t>
    <phoneticPr fontId="2" type="noConversion"/>
  </si>
  <si>
    <t>3.6-10年</t>
    <phoneticPr fontId="2" type="noConversion"/>
  </si>
  <si>
    <t>4.11-20年</t>
    <phoneticPr fontId="2" type="noConversion"/>
  </si>
  <si>
    <t>5.21-50年</t>
    <phoneticPr fontId="2" type="noConversion"/>
  </si>
  <si>
    <t>6.51-99年</t>
    <phoneticPr fontId="2" type="noConversion"/>
  </si>
  <si>
    <t>7.100年以上</t>
    <phoneticPr fontId="2" type="noConversion"/>
  </si>
  <si>
    <t xml:space="preserve"> （二）现住房购（建）房时间</t>
    <phoneticPr fontId="2" type="noConversion"/>
  </si>
  <si>
    <t xml:space="preserve"> （三）购（建）房总金额</t>
    <phoneticPr fontId="2" type="noConversion"/>
  </si>
  <si>
    <t xml:space="preserve"> （四）购（建）房时借贷款总额（不含利息）</t>
    <phoneticPr fontId="2" type="noConversion"/>
  </si>
  <si>
    <t xml:space="preserve"> （五）购（建）房时借贷款总利息</t>
    <phoneticPr fontId="2" type="noConversion"/>
  </si>
  <si>
    <t xml:space="preserve"> （六）借贷款还款总年限</t>
    <phoneticPr fontId="2" type="noConversion"/>
  </si>
  <si>
    <t>1.10年以下</t>
    <phoneticPr fontId="2" type="noConversion"/>
  </si>
  <si>
    <t>2.11-20年</t>
    <phoneticPr fontId="2" type="noConversion"/>
  </si>
  <si>
    <t>3.21-30年</t>
    <phoneticPr fontId="2" type="noConversion"/>
  </si>
  <si>
    <t>4.30年以上</t>
    <phoneticPr fontId="2" type="noConversion"/>
  </si>
  <si>
    <t xml:space="preserve"> （七）现在是否还在还款</t>
    <phoneticPr fontId="2" type="noConversion"/>
  </si>
  <si>
    <t>1.现在还在还款</t>
    <phoneticPr fontId="2" type="noConversion"/>
  </si>
  <si>
    <t>2.现在已经还完借贷款</t>
    <phoneticPr fontId="2" type="noConversion"/>
  </si>
  <si>
    <t xml:space="preserve"> （一）租赁住房房屋来源</t>
    <phoneticPr fontId="2" type="noConversion"/>
  </si>
  <si>
    <t>2.租赁私房</t>
    <phoneticPr fontId="2" type="noConversion"/>
  </si>
  <si>
    <t xml:space="preserve"> （二）租赁住房实际月租金</t>
    <phoneticPr fontId="2" type="noConversion"/>
  </si>
  <si>
    <t>1.租赁公房实际月租金</t>
    <phoneticPr fontId="2" type="noConversion"/>
  </si>
  <si>
    <t>2.租赁私房实际月租金</t>
    <phoneticPr fontId="2" type="noConversion"/>
  </si>
  <si>
    <t>现住房建筑面积（人均）</t>
    <phoneticPr fontId="2" type="noConversion"/>
  </si>
  <si>
    <t>平方米</t>
    <phoneticPr fontId="2" type="noConversion"/>
  </si>
  <si>
    <t>年</t>
    <phoneticPr fontId="2" type="noConversion"/>
  </si>
  <si>
    <t>万元</t>
    <phoneticPr fontId="2" type="noConversion"/>
  </si>
  <si>
    <t>元/户</t>
    <phoneticPr fontId="2" type="noConversion"/>
  </si>
  <si>
    <t xml:space="preserve"> （十四）住户主要取暖设备状况</t>
    <phoneticPr fontId="2" type="noConversion"/>
  </si>
  <si>
    <t xml:space="preserve"> #按揭贷款金额</t>
    <phoneticPr fontId="2" type="noConversion"/>
  </si>
  <si>
    <t>户</t>
    <phoneticPr fontId="2" type="noConversion"/>
  </si>
  <si>
    <t>人/户</t>
    <phoneticPr fontId="2" type="noConversion"/>
  </si>
  <si>
    <t>平方米</t>
    <phoneticPr fontId="2" type="noConversion"/>
  </si>
  <si>
    <t>--</t>
    <phoneticPr fontId="2" type="noConversion"/>
  </si>
  <si>
    <t>年</t>
    <phoneticPr fontId="2" type="noConversion"/>
  </si>
  <si>
    <t>万元</t>
    <phoneticPr fontId="2" type="noConversion"/>
  </si>
  <si>
    <t>元/户</t>
    <phoneticPr fontId="2" type="noConversion"/>
  </si>
  <si>
    <t xml:space="preserve">   10.其他</t>
    <phoneticPr fontId="2" type="noConversion"/>
  </si>
  <si>
    <t xml:space="preserve">   11.无炊用行为</t>
    <phoneticPr fontId="2" type="noConversion"/>
  </si>
  <si>
    <t xml:space="preserve">  计算机</t>
    <phoneticPr fontId="7" type="noConversion"/>
  </si>
  <si>
    <t xml:space="preserve">  摄像机</t>
    <phoneticPr fontId="7" type="noConversion"/>
  </si>
  <si>
    <t xml:space="preserve">  照相机</t>
    <phoneticPr fontId="7" type="noConversion"/>
  </si>
  <si>
    <t xml:space="preserve">  中高档乐器</t>
    <phoneticPr fontId="7" type="noConversion"/>
  </si>
  <si>
    <t xml:space="preserve">  健身器材</t>
    <phoneticPr fontId="7" type="noConversion"/>
  </si>
  <si>
    <t xml:space="preserve">  组合音响</t>
    <phoneticPr fontId="7" type="noConversion"/>
  </si>
  <si>
    <t>类   别</t>
    <phoneticPr fontId="37" type="noConversion"/>
  </si>
  <si>
    <t>海阳市</t>
    <phoneticPr fontId="2" type="noConversion"/>
  </si>
  <si>
    <t>耐用消费品拥有量（每百户）</t>
    <phoneticPr fontId="2" type="noConversion"/>
  </si>
  <si>
    <t xml:space="preserve">  家用汽车</t>
    <phoneticPr fontId="7" type="noConversion"/>
  </si>
  <si>
    <t xml:space="preserve">  摩托车</t>
    <phoneticPr fontId="7" type="noConversion"/>
  </si>
  <si>
    <t xml:space="preserve">  助力车</t>
    <phoneticPr fontId="7" type="noConversion"/>
  </si>
  <si>
    <t xml:space="preserve">  洗衣机</t>
    <phoneticPr fontId="7" type="noConversion"/>
  </si>
  <si>
    <t xml:space="preserve">  电冰箱（柜）</t>
    <phoneticPr fontId="7" type="noConversion"/>
  </si>
  <si>
    <t xml:space="preserve">  微波炉</t>
    <phoneticPr fontId="7" type="noConversion"/>
  </si>
  <si>
    <t xml:space="preserve">  彩色电视机</t>
    <phoneticPr fontId="7" type="noConversion"/>
  </si>
  <si>
    <t xml:space="preserve">    #接入有线电视</t>
    <phoneticPr fontId="7" type="noConversion"/>
  </si>
  <si>
    <t xml:space="preserve">  空调</t>
    <phoneticPr fontId="7" type="noConversion"/>
  </si>
  <si>
    <t xml:space="preserve">  热水器</t>
    <phoneticPr fontId="7" type="noConversion"/>
  </si>
  <si>
    <t xml:space="preserve">    #太阳能热水器</t>
    <phoneticPr fontId="7" type="noConversion"/>
  </si>
  <si>
    <t xml:space="preserve">   消毒碗柜</t>
    <phoneticPr fontId="7" type="noConversion"/>
  </si>
  <si>
    <t>类  别</t>
    <phoneticPr fontId="2" type="noConversion"/>
  </si>
  <si>
    <t>单位</t>
    <phoneticPr fontId="2" type="noConversion"/>
  </si>
  <si>
    <t>海阳市</t>
    <phoneticPr fontId="2" type="noConversion"/>
  </si>
  <si>
    <t>耐用消费品拥有量（每百户）</t>
    <phoneticPr fontId="2" type="noConversion"/>
  </si>
  <si>
    <t xml:space="preserve">  家用汽车</t>
    <phoneticPr fontId="7" type="noConversion"/>
  </si>
  <si>
    <t xml:space="preserve">  摩托车</t>
    <phoneticPr fontId="7" type="noConversion"/>
  </si>
  <si>
    <t xml:space="preserve">  助力车</t>
    <phoneticPr fontId="7" type="noConversion"/>
  </si>
  <si>
    <t xml:space="preserve">  洗衣机</t>
    <phoneticPr fontId="7" type="noConversion"/>
  </si>
  <si>
    <t xml:space="preserve">  电冰箱（柜）</t>
    <phoneticPr fontId="7" type="noConversion"/>
  </si>
  <si>
    <t xml:space="preserve">  微波炉</t>
    <phoneticPr fontId="7" type="noConversion"/>
  </si>
  <si>
    <t xml:space="preserve">  彩色电视机</t>
    <phoneticPr fontId="7" type="noConversion"/>
  </si>
  <si>
    <t xml:space="preserve">    #接入有线电视</t>
    <phoneticPr fontId="7" type="noConversion"/>
  </si>
  <si>
    <t xml:space="preserve">  空调</t>
    <phoneticPr fontId="7" type="noConversion"/>
  </si>
  <si>
    <t xml:space="preserve">  热水器</t>
    <phoneticPr fontId="7" type="noConversion"/>
  </si>
  <si>
    <t xml:space="preserve">    #太阳能热水器</t>
    <phoneticPr fontId="7" type="noConversion"/>
  </si>
  <si>
    <t xml:space="preserve">   消毒碗柜</t>
    <phoneticPr fontId="7" type="noConversion"/>
  </si>
  <si>
    <t xml:space="preserve">  洗碗机</t>
    <phoneticPr fontId="7" type="noConversion"/>
  </si>
  <si>
    <t xml:space="preserve">  排油烟机</t>
    <phoneticPr fontId="7" type="noConversion"/>
  </si>
  <si>
    <t xml:space="preserve">  固定电话</t>
    <phoneticPr fontId="7" type="noConversion"/>
  </si>
  <si>
    <t xml:space="preserve">  移动电话</t>
    <phoneticPr fontId="7" type="noConversion"/>
  </si>
  <si>
    <t xml:space="preserve">    #接入互联网</t>
    <phoneticPr fontId="7" type="noConversion"/>
  </si>
  <si>
    <t xml:space="preserve">  洗碗机</t>
    <phoneticPr fontId="7" type="noConversion"/>
  </si>
  <si>
    <t xml:space="preserve">  排油烟机</t>
    <phoneticPr fontId="7" type="noConversion"/>
  </si>
  <si>
    <t xml:space="preserve">  固定电话</t>
    <phoneticPr fontId="7" type="noConversion"/>
  </si>
  <si>
    <t xml:space="preserve">  移动电话</t>
    <phoneticPr fontId="7" type="noConversion"/>
  </si>
  <si>
    <t xml:space="preserve">    #接入互联网</t>
    <phoneticPr fontId="7" type="noConversion"/>
  </si>
  <si>
    <t xml:space="preserve">  计算机</t>
    <phoneticPr fontId="7" type="noConversion"/>
  </si>
  <si>
    <t xml:space="preserve">  摄像机</t>
    <phoneticPr fontId="7" type="noConversion"/>
  </si>
  <si>
    <t xml:space="preserve">  照相机</t>
    <phoneticPr fontId="7" type="noConversion"/>
  </si>
  <si>
    <t xml:space="preserve">  中高档乐器</t>
    <phoneticPr fontId="7" type="noConversion"/>
  </si>
  <si>
    <t xml:space="preserve">  健身器材</t>
    <phoneticPr fontId="7" type="noConversion"/>
  </si>
  <si>
    <t xml:space="preserve">  组合音响</t>
    <phoneticPr fontId="7" type="noConversion"/>
  </si>
  <si>
    <t>全体居民</t>
    <phoneticPr fontId="40" type="noConversion"/>
  </si>
  <si>
    <t>城镇居民</t>
    <phoneticPr fontId="40" type="noConversion"/>
  </si>
  <si>
    <t>农村居民</t>
    <phoneticPr fontId="40" type="noConversion"/>
  </si>
  <si>
    <t>10-17 各县（市、区）农村居民家庭住房情况</t>
    <phoneticPr fontId="2" type="noConversion"/>
  </si>
  <si>
    <t>类  别</t>
    <phoneticPr fontId="35" type="noConversion"/>
  </si>
  <si>
    <t>单位</t>
    <phoneticPr fontId="35" type="noConversion"/>
  </si>
  <si>
    <t>期内住户常住成员数</t>
    <phoneticPr fontId="2" type="noConversion"/>
  </si>
  <si>
    <t xml:space="preserve"> （一）常住成员从业人数</t>
    <phoneticPr fontId="2" type="noConversion"/>
  </si>
  <si>
    <t xml:space="preserve"> （二）性别</t>
    <phoneticPr fontId="2" type="noConversion"/>
  </si>
  <si>
    <t>1.男性</t>
    <phoneticPr fontId="2" type="noConversion"/>
  </si>
  <si>
    <t>2.女性</t>
    <phoneticPr fontId="2" type="noConversion"/>
  </si>
  <si>
    <t xml:space="preserve"> （三）年龄</t>
    <phoneticPr fontId="2" type="noConversion"/>
  </si>
  <si>
    <t>1.16-19岁</t>
    <phoneticPr fontId="2" type="noConversion"/>
  </si>
  <si>
    <t>2.20-24岁</t>
    <phoneticPr fontId="2" type="noConversion"/>
  </si>
  <si>
    <t>3.25-29岁</t>
    <phoneticPr fontId="2" type="noConversion"/>
  </si>
  <si>
    <t>4.30-34岁</t>
    <phoneticPr fontId="2" type="noConversion"/>
  </si>
  <si>
    <t>5.35-40岁</t>
    <phoneticPr fontId="2" type="noConversion"/>
  </si>
  <si>
    <t>6.41-50岁</t>
    <phoneticPr fontId="2" type="noConversion"/>
  </si>
  <si>
    <t>7.51-60岁</t>
    <phoneticPr fontId="2" type="noConversion"/>
  </si>
  <si>
    <t>8.61-65岁</t>
    <phoneticPr fontId="2" type="noConversion"/>
  </si>
  <si>
    <t>9.66岁及以上</t>
    <phoneticPr fontId="2" type="noConversion"/>
  </si>
  <si>
    <t xml:space="preserve"> （四）本季度就业类型</t>
    <phoneticPr fontId="40" type="noConversion"/>
  </si>
  <si>
    <t>1.雇主</t>
    <phoneticPr fontId="2" type="noConversion"/>
  </si>
  <si>
    <t>2.公职人员</t>
    <phoneticPr fontId="40" type="noConversion"/>
  </si>
  <si>
    <t>3.事业单位人员</t>
    <phoneticPr fontId="2" type="noConversion"/>
  </si>
  <si>
    <t>4.国有企业雇员</t>
    <phoneticPr fontId="2" type="noConversion"/>
  </si>
  <si>
    <t>5.其他雇员</t>
    <phoneticPr fontId="2" type="noConversion"/>
  </si>
  <si>
    <t>6.农业自营</t>
    <phoneticPr fontId="2" type="noConversion"/>
  </si>
  <si>
    <t>7.非农自营</t>
    <phoneticPr fontId="2" type="noConversion"/>
  </si>
  <si>
    <t xml:space="preserve"> （五）本季度从事主要行业</t>
    <phoneticPr fontId="40" type="noConversion"/>
  </si>
  <si>
    <t>1.第一产业</t>
    <phoneticPr fontId="2" type="noConversion"/>
  </si>
  <si>
    <t>2.第二产业</t>
    <phoneticPr fontId="2" type="noConversion"/>
  </si>
  <si>
    <t>（1）采矿业</t>
    <phoneticPr fontId="2" type="noConversion"/>
  </si>
  <si>
    <t>（2）制造业</t>
    <phoneticPr fontId="2" type="noConversion"/>
  </si>
  <si>
    <t>（3）电力热力燃气及水生产供应业</t>
    <phoneticPr fontId="2" type="noConversion"/>
  </si>
  <si>
    <t>（4）建筑业</t>
    <phoneticPr fontId="2" type="noConversion"/>
  </si>
  <si>
    <t>3.第三产业</t>
    <phoneticPr fontId="2" type="noConversion"/>
  </si>
  <si>
    <t>（1）批发和零售业</t>
    <phoneticPr fontId="2" type="noConversion"/>
  </si>
  <si>
    <t>（2）交通运输仓储和邮政业</t>
    <phoneticPr fontId="2" type="noConversion"/>
  </si>
  <si>
    <t>（3）住宿和餐饮业</t>
    <phoneticPr fontId="2" type="noConversion"/>
  </si>
  <si>
    <t>（4）信息传输软件业和信息技术服务业</t>
    <phoneticPr fontId="2" type="noConversion"/>
  </si>
  <si>
    <t>（5）金融业</t>
    <phoneticPr fontId="2" type="noConversion"/>
  </si>
  <si>
    <t>（6）房地产业</t>
    <phoneticPr fontId="2" type="noConversion"/>
  </si>
  <si>
    <t>（7）租赁和商务服务业</t>
    <phoneticPr fontId="2" type="noConversion"/>
  </si>
  <si>
    <t>（8）科学研究和技术服务业</t>
    <phoneticPr fontId="2" type="noConversion"/>
  </si>
  <si>
    <t>（9）水利环境和公共设施管理业</t>
    <phoneticPr fontId="2" type="noConversion"/>
  </si>
  <si>
    <t>（10）居民服务修理和其他服务业</t>
    <phoneticPr fontId="2" type="noConversion"/>
  </si>
  <si>
    <t>（11）教育</t>
    <phoneticPr fontId="2" type="noConversion"/>
  </si>
  <si>
    <t>（12）卫生和社会工作</t>
    <phoneticPr fontId="2" type="noConversion"/>
  </si>
  <si>
    <t>（13）文化体育和娱乐业</t>
    <phoneticPr fontId="2" type="noConversion"/>
  </si>
  <si>
    <t>（14）公共管理社会保障和社会组织</t>
    <phoneticPr fontId="2" type="noConversion"/>
  </si>
  <si>
    <t>（15）国际组织</t>
    <phoneticPr fontId="2" type="noConversion"/>
  </si>
  <si>
    <t xml:space="preserve"> （六）本季度从事主要职业</t>
    <phoneticPr fontId="40" type="noConversion"/>
  </si>
  <si>
    <t>1.国家机关党群组织企业事业单位负责人</t>
    <phoneticPr fontId="2" type="noConversion"/>
  </si>
  <si>
    <t>2.专业技术人员</t>
    <phoneticPr fontId="2" type="noConversion"/>
  </si>
  <si>
    <t>3.办事人员和有关人员</t>
    <phoneticPr fontId="2" type="noConversion"/>
  </si>
  <si>
    <t>4.商业服务业人员</t>
    <phoneticPr fontId="2" type="noConversion"/>
  </si>
  <si>
    <t>5.农林牧渔水利业生产人员</t>
    <phoneticPr fontId="2" type="noConversion"/>
  </si>
  <si>
    <t>6.生产运输设备操作人员及有关人员</t>
    <phoneticPr fontId="2" type="noConversion"/>
  </si>
  <si>
    <t>7.军人</t>
    <phoneticPr fontId="2" type="noConversion"/>
  </si>
  <si>
    <t>8.不便分类的其他从业人员</t>
    <phoneticPr fontId="2" type="noConversion"/>
  </si>
  <si>
    <t>人均全年
消费性支出（元）</t>
    <phoneticPr fontId="13" type="noConversion"/>
  </si>
  <si>
    <r>
      <t xml:space="preserve">  10-1</t>
    </r>
    <r>
      <rPr>
        <sz val="14"/>
        <rFont val="宋体"/>
        <family val="3"/>
        <charset val="134"/>
      </rPr>
      <t>8</t>
    </r>
    <r>
      <rPr>
        <sz val="14"/>
        <rFont val="宋体"/>
        <family val="3"/>
        <charset val="134"/>
      </rPr>
      <t xml:space="preserve"> 城乡居民家庭耐用消费品拥有量</t>
    </r>
    <phoneticPr fontId="2" type="noConversion"/>
  </si>
  <si>
    <r>
      <t>10-1</t>
    </r>
    <r>
      <rPr>
        <sz val="14"/>
        <rFont val="宋体"/>
        <family val="3"/>
        <charset val="134"/>
      </rPr>
      <t>9</t>
    </r>
    <r>
      <rPr>
        <sz val="14"/>
        <rFont val="宋体"/>
        <family val="3"/>
        <charset val="134"/>
      </rPr>
      <t xml:space="preserve"> 各县（市、区）全体居民家庭主要耐用品拥有量</t>
    </r>
    <phoneticPr fontId="35" type="noConversion"/>
  </si>
  <si>
    <r>
      <t>10-</t>
    </r>
    <r>
      <rPr>
        <sz val="14"/>
        <rFont val="宋体"/>
        <family val="3"/>
        <charset val="134"/>
      </rPr>
      <t>20</t>
    </r>
    <r>
      <rPr>
        <sz val="14"/>
        <rFont val="宋体"/>
        <family val="3"/>
        <charset val="134"/>
      </rPr>
      <t xml:space="preserve"> 各县（市、区）城镇居民家庭主要耐用品拥有量</t>
    </r>
    <phoneticPr fontId="35" type="noConversion"/>
  </si>
  <si>
    <r>
      <t>10-2</t>
    </r>
    <r>
      <rPr>
        <sz val="14"/>
        <rFont val="宋体"/>
        <family val="3"/>
        <charset val="134"/>
      </rPr>
      <t>1</t>
    </r>
    <r>
      <rPr>
        <sz val="14"/>
        <rFont val="宋体"/>
        <family val="3"/>
        <charset val="134"/>
      </rPr>
      <t xml:space="preserve"> 各县（市、区）农村居民家庭主要耐用品拥有量</t>
    </r>
    <phoneticPr fontId="35" type="noConversion"/>
  </si>
  <si>
    <t xml:space="preserve">  (十二）住户厕所使用情况</t>
    <phoneticPr fontId="2" type="noConversion"/>
  </si>
  <si>
    <t>2016年比
2015年±％</t>
    <phoneticPr fontId="37" type="noConversion"/>
  </si>
  <si>
    <t>2015年</t>
  </si>
  <si>
    <r>
      <t>2</t>
    </r>
    <r>
      <rPr>
        <sz val="10"/>
        <rFont val="宋体"/>
        <family val="3"/>
        <charset val="134"/>
      </rPr>
      <t>016年</t>
    </r>
    <phoneticPr fontId="37" type="noConversion"/>
  </si>
  <si>
    <t>2016年比2015年
±百分点</t>
    <phoneticPr fontId="37" type="noConversion"/>
  </si>
  <si>
    <t>2016年比2015年
±百分点</t>
    <phoneticPr fontId="37" type="noConversion"/>
  </si>
  <si>
    <t>2016年比2015年
±百分点</t>
    <phoneticPr fontId="37" type="noConversion"/>
  </si>
  <si>
    <t>2015</t>
  </si>
  <si>
    <t>2016</t>
    <phoneticPr fontId="13" type="noConversion"/>
  </si>
  <si>
    <t>2016</t>
    <phoneticPr fontId="35" type="noConversion"/>
  </si>
  <si>
    <t>2016年比
2015年±%</t>
    <phoneticPr fontId="35" type="noConversion"/>
  </si>
  <si>
    <t>2016年</t>
  </si>
  <si>
    <t>2016年</t>
    <phoneticPr fontId="35" type="noConversion"/>
  </si>
  <si>
    <t>2016年比
2015年±%</t>
    <phoneticPr fontId="35" type="noConversion"/>
  </si>
  <si>
    <t>2016年比
2015年±%</t>
    <phoneticPr fontId="35" type="noConversion"/>
  </si>
  <si>
    <r>
      <t>2</t>
    </r>
    <r>
      <rPr>
        <sz val="10"/>
        <color indexed="8"/>
        <rFont val="宋体"/>
        <family val="3"/>
        <charset val="134"/>
      </rPr>
      <t>016年</t>
    </r>
    <phoneticPr fontId="35" type="noConversion"/>
  </si>
  <si>
    <t>2016年比
2015年±%</t>
    <phoneticPr fontId="35" type="noConversion"/>
  </si>
  <si>
    <t>2016年</t>
    <phoneticPr fontId="35" type="noConversion"/>
  </si>
  <si>
    <t>2016年比
2015年±%</t>
    <phoneticPr fontId="35" type="noConversion"/>
  </si>
  <si>
    <r>
      <t>201</t>
    </r>
    <r>
      <rPr>
        <sz val="10"/>
        <rFont val="宋体"/>
        <family val="3"/>
        <charset val="134"/>
      </rPr>
      <t>6</t>
    </r>
    <r>
      <rPr>
        <sz val="10"/>
        <rFont val="宋体"/>
        <family val="3"/>
        <charset val="134"/>
      </rPr>
      <t>年为
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年%</t>
    </r>
    <phoneticPr fontId="2" type="noConversion"/>
  </si>
  <si>
    <t>2016年</t>
    <phoneticPr fontId="2" type="noConversion"/>
  </si>
  <si>
    <r>
      <t>2</t>
    </r>
    <r>
      <rPr>
        <sz val="10"/>
        <rFont val="宋体"/>
        <family val="3"/>
        <charset val="134"/>
      </rPr>
      <t>016年</t>
    </r>
    <phoneticPr fontId="7" type="noConversion"/>
  </si>
  <si>
    <r>
      <t>2016</t>
    </r>
    <r>
      <rPr>
        <sz val="10"/>
        <rFont val="宋体"/>
        <family val="3"/>
        <charset val="134"/>
      </rPr>
      <t>年为
2015年%</t>
    </r>
    <phoneticPr fontId="45" type="noConversion"/>
  </si>
  <si>
    <t>2016年</t>
    <phoneticPr fontId="45" type="noConversion"/>
  </si>
  <si>
    <t>—</t>
    <phoneticPr fontId="35" type="noConversion"/>
  </si>
  <si>
    <t>`</t>
    <phoneticPr fontId="2" type="noConversion"/>
  </si>
  <si>
    <t xml:space="preserve">    #接入互联网</t>
    <phoneticPr fontId="7" type="noConversion"/>
  </si>
  <si>
    <r>
      <t>10-10</t>
    </r>
    <r>
      <rPr>
        <sz val="14"/>
        <rFont val="方正小标宋简体"/>
        <family val="3"/>
        <charset val="134"/>
      </rPr>
      <t xml:space="preserve"> 城乡居民家庭人口就业情况</t>
    </r>
    <phoneticPr fontId="2" type="noConversion"/>
  </si>
  <si>
    <t>2015年</t>
    <phoneticPr fontId="2" type="noConversion"/>
  </si>
  <si>
    <t xml:space="preserve">  调查样本住户数</t>
    <phoneticPr fontId="2" type="noConversion"/>
  </si>
  <si>
    <t xml:space="preserve">  期内住户常住成员数</t>
    <phoneticPr fontId="2" type="noConversion"/>
  </si>
  <si>
    <t>—</t>
    <phoneticPr fontId="2" type="noConversion"/>
  </si>
  <si>
    <t xml:space="preserve">  常住从业人员情况</t>
    <phoneticPr fontId="2" type="noConversion"/>
  </si>
  <si>
    <t xml:space="preserve">    1.男性</t>
  </si>
  <si>
    <t xml:space="preserve">    2.女性</t>
  </si>
  <si>
    <t xml:space="preserve">    1.16-19岁</t>
  </si>
  <si>
    <t>人</t>
    <phoneticPr fontId="2" type="noConversion"/>
  </si>
  <si>
    <t xml:space="preserve">    2.20-24岁</t>
  </si>
  <si>
    <t xml:space="preserve">    3.25-29岁</t>
  </si>
  <si>
    <t xml:space="preserve">    4.30-34岁</t>
  </si>
  <si>
    <t xml:space="preserve">    5.35-40岁</t>
  </si>
  <si>
    <t xml:space="preserve">    6.41-50岁</t>
  </si>
  <si>
    <t xml:space="preserve">    7.51-60岁</t>
  </si>
  <si>
    <t xml:space="preserve">    8.61-65岁</t>
  </si>
  <si>
    <t xml:space="preserve">    9.66岁及以上</t>
  </si>
  <si>
    <t xml:space="preserve">  （四）本季度就业类型</t>
    <phoneticPr fontId="2" type="noConversion"/>
  </si>
  <si>
    <t xml:space="preserve">    1.雇主</t>
  </si>
  <si>
    <t xml:space="preserve">    2.公职人员</t>
    <phoneticPr fontId="2" type="noConversion"/>
  </si>
  <si>
    <t xml:space="preserve">    3.事业单位人员</t>
  </si>
  <si>
    <t xml:space="preserve">    4.国有企业雇员</t>
  </si>
  <si>
    <t xml:space="preserve">    5.其他雇员</t>
  </si>
  <si>
    <t xml:space="preserve">    6.农业自营</t>
  </si>
  <si>
    <t xml:space="preserve">    7.非农自营</t>
  </si>
  <si>
    <t xml:space="preserve">  （五）本季度从事主要行业</t>
    <phoneticPr fontId="2" type="noConversion"/>
  </si>
  <si>
    <t xml:space="preserve">    1.第一产业</t>
  </si>
  <si>
    <t xml:space="preserve">    2.第二产业</t>
  </si>
  <si>
    <t xml:space="preserve">    （1）采矿业</t>
  </si>
  <si>
    <t xml:space="preserve">    （2）制造业</t>
  </si>
  <si>
    <t xml:space="preserve">    （3）电力热力燃气及水生产供应业</t>
  </si>
  <si>
    <t xml:space="preserve">    （4）建筑业</t>
  </si>
  <si>
    <t xml:space="preserve">    （1）批发和零售业</t>
  </si>
  <si>
    <t xml:space="preserve">    （2）交通运输仓储和邮政业</t>
  </si>
  <si>
    <t xml:space="preserve">    （3）住宿和餐饮业</t>
  </si>
  <si>
    <t xml:space="preserve">    （4）信息传输软件业和信息技术服务业</t>
  </si>
  <si>
    <t xml:space="preserve">    （5）金融业</t>
  </si>
  <si>
    <t xml:space="preserve">    （6）房地产业</t>
  </si>
  <si>
    <t xml:space="preserve">    （7）租赁和商务服务业</t>
  </si>
  <si>
    <t xml:space="preserve">    （8）科学研究和技术服务业</t>
  </si>
  <si>
    <t xml:space="preserve">    （9）水利环境和公共设施管理业</t>
  </si>
  <si>
    <t xml:space="preserve">    （10）居民服务修理和其他服务业</t>
  </si>
  <si>
    <t xml:space="preserve">    （11）教育</t>
  </si>
  <si>
    <t xml:space="preserve">    （12）卫生和社会工作</t>
  </si>
  <si>
    <t xml:space="preserve">    （13）文化体育和娱乐业</t>
  </si>
  <si>
    <t xml:space="preserve">    （14）公共管理社会保障和社会组织</t>
  </si>
  <si>
    <t xml:space="preserve">    （15）国际组织</t>
  </si>
  <si>
    <t xml:space="preserve">  （六）本季度从事主要职业</t>
    <phoneticPr fontId="2" type="noConversion"/>
  </si>
  <si>
    <t xml:space="preserve">    1.国家机关党群组织企业事业单位负责人</t>
  </si>
  <si>
    <t xml:space="preserve">    2.专业技术人员</t>
  </si>
  <si>
    <t xml:space="preserve">    3.办事人员和有关人员</t>
  </si>
  <si>
    <t xml:space="preserve">    4.商业服务业人员</t>
  </si>
  <si>
    <t xml:space="preserve">    5.农林牧渔水利业生产人员</t>
  </si>
  <si>
    <t xml:space="preserve">    6.生产运输设备操作人员及有关人员</t>
  </si>
  <si>
    <t xml:space="preserve">    7.军人</t>
  </si>
  <si>
    <t xml:space="preserve">    8.不便分类的其他从业人员</t>
  </si>
  <si>
    <t>单位</t>
    <phoneticPr fontId="2" type="noConversion"/>
  </si>
  <si>
    <t>全体居民</t>
    <phoneticPr fontId="40" type="noConversion"/>
  </si>
  <si>
    <t>城镇居民</t>
    <phoneticPr fontId="40" type="noConversion"/>
  </si>
  <si>
    <t>农村居民</t>
    <phoneticPr fontId="40" type="noConversion"/>
  </si>
  <si>
    <t>2016年为
2015年%</t>
    <phoneticPr fontId="2" type="noConversion"/>
  </si>
  <si>
    <t>10-14 城乡居民家庭住房情况</t>
    <phoneticPr fontId="2" type="noConversion"/>
  </si>
  <si>
    <t>户</t>
    <phoneticPr fontId="2" type="noConversion"/>
  </si>
  <si>
    <t>--</t>
    <phoneticPr fontId="2" type="noConversion"/>
  </si>
  <si>
    <t>户</t>
    <phoneticPr fontId="2" type="noConversion"/>
  </si>
  <si>
    <t>户</t>
    <phoneticPr fontId="2" type="noConversion"/>
  </si>
  <si>
    <t>户</t>
    <phoneticPr fontId="2" type="noConversion"/>
  </si>
  <si>
    <t>户</t>
    <phoneticPr fontId="2" type="noConversion"/>
  </si>
  <si>
    <t>户</t>
    <phoneticPr fontId="2" type="noConversion"/>
  </si>
  <si>
    <t>户</t>
    <phoneticPr fontId="2" type="noConversion"/>
  </si>
  <si>
    <t>户</t>
    <phoneticPr fontId="2" type="noConversion"/>
  </si>
  <si>
    <t>户</t>
    <phoneticPr fontId="2" type="noConversion"/>
  </si>
  <si>
    <t>户</t>
    <phoneticPr fontId="2" type="noConversion"/>
  </si>
  <si>
    <t>户</t>
    <phoneticPr fontId="2" type="noConversion"/>
  </si>
  <si>
    <t>户</t>
    <phoneticPr fontId="2" type="noConversion"/>
  </si>
  <si>
    <t>户</t>
    <phoneticPr fontId="2" type="noConversion"/>
  </si>
  <si>
    <t>户</t>
    <phoneticPr fontId="2" type="noConversion"/>
  </si>
  <si>
    <t>户</t>
    <phoneticPr fontId="2" type="noConversion"/>
  </si>
  <si>
    <t>户</t>
    <phoneticPr fontId="2" type="noConversion"/>
  </si>
  <si>
    <t>户</t>
    <phoneticPr fontId="2" type="noConversion"/>
  </si>
  <si>
    <t>户</t>
    <phoneticPr fontId="2" type="noConversion"/>
  </si>
  <si>
    <t>户</t>
    <phoneticPr fontId="2" type="noConversion"/>
  </si>
  <si>
    <t>--</t>
    <phoneticPr fontId="2" type="noConversion"/>
  </si>
  <si>
    <t>年</t>
    <phoneticPr fontId="2" type="noConversion"/>
  </si>
  <si>
    <t>万元</t>
    <phoneticPr fontId="2" type="noConversion"/>
  </si>
  <si>
    <t>户</t>
    <phoneticPr fontId="2" type="noConversion"/>
  </si>
  <si>
    <t>--</t>
    <phoneticPr fontId="2" type="noConversion"/>
  </si>
  <si>
    <t>元/户</t>
    <phoneticPr fontId="2" type="noConversion"/>
  </si>
  <si>
    <t>2016年</t>
    <phoneticPr fontId="2" type="noConversion"/>
  </si>
  <si>
    <t>2016年为
2015年%</t>
    <phoneticPr fontId="2" type="noConversion"/>
  </si>
  <si>
    <t xml:space="preserve">      （一）常住成员从业人数</t>
    <phoneticPr fontId="2" type="noConversion"/>
  </si>
  <si>
    <t>年 份</t>
    <phoneticPr fontId="13" type="noConversion"/>
  </si>
  <si>
    <t>芝罘区</t>
    <phoneticPr fontId="2" type="noConversion"/>
  </si>
  <si>
    <t>2.租赁私房</t>
    <phoneticPr fontId="2" type="noConversion"/>
  </si>
  <si>
    <t>3.自建住房</t>
    <phoneticPr fontId="2" type="noConversion"/>
  </si>
  <si>
    <t>8.继承或获赠住房</t>
    <phoneticPr fontId="2" type="noConversion"/>
  </si>
  <si>
    <t>9.免费借用房</t>
    <phoneticPr fontId="2" type="noConversion"/>
  </si>
  <si>
    <t>1.10平方米以内</t>
  </si>
  <si>
    <t>2.10-20平方米</t>
  </si>
  <si>
    <t>3.20-30平方米</t>
  </si>
  <si>
    <t>4.30-60平方米</t>
  </si>
  <si>
    <t>5.60-90平方米</t>
  </si>
  <si>
    <t>6.90-120平方米</t>
  </si>
  <si>
    <t>7.120-200平方米</t>
  </si>
  <si>
    <t>8.200平方米以上</t>
  </si>
  <si>
    <t>1.经过净化处理的自来水</t>
  </si>
  <si>
    <t>2.受保护的井水和泉水</t>
  </si>
  <si>
    <t>3.不受保护的井水和泉水</t>
  </si>
  <si>
    <t>4.江河湖泊水</t>
  </si>
  <si>
    <t>5.收集雨水</t>
  </si>
  <si>
    <t>6.桶装水</t>
  </si>
  <si>
    <t>7.其他水源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</si>
</sst>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.0_ "/>
    <numFmt numFmtId="177" formatCode="0.00_ "/>
    <numFmt numFmtId="178" formatCode="0_ "/>
    <numFmt numFmtId="179" formatCode="0.0"/>
    <numFmt numFmtId="180" formatCode="0.0_);[Red]\(0.0\)"/>
  </numFmts>
  <fonts count="75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黑体"/>
      <family val="3"/>
      <charset val="134"/>
    </font>
    <font>
      <sz val="9"/>
      <name val="黑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4"/>
      <name val="宋体"/>
      <family val="3"/>
      <charset val="134"/>
    </font>
    <font>
      <sz val="9"/>
      <name val="Times New Roman"/>
      <family val="1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sz val="12"/>
      <name val="仿宋_GB2312"/>
      <family val="3"/>
      <charset val="134"/>
    </font>
    <font>
      <sz val="9"/>
      <name val="宋体"/>
      <family val="3"/>
      <charset val="134"/>
    </font>
    <font>
      <sz val="14"/>
      <name val="方正小标宋简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4"/>
      <name val="方正小标宋简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4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黑体"/>
      <family val="3"/>
      <charset val="134"/>
    </font>
    <font>
      <sz val="8"/>
      <color theme="1"/>
      <name val="黑体"/>
      <family val="3"/>
      <charset val="134"/>
    </font>
    <font>
      <sz val="12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FF000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731">
    <xf numFmtId="0" fontId="0" fillId="0" borderId="0"/>
    <xf numFmtId="0" fontId="1" fillId="0" borderId="0"/>
    <xf numFmtId="0" fontId="1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4" fillId="0" borderId="0"/>
    <xf numFmtId="0" fontId="1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15" fillId="0" borderId="0"/>
    <xf numFmtId="0" fontId="15" fillId="0" borderId="0"/>
    <xf numFmtId="0" fontId="34" fillId="0" borderId="0"/>
    <xf numFmtId="0" fontId="34" fillId="0" borderId="0"/>
    <xf numFmtId="0" fontId="9" fillId="0" borderId="0"/>
    <xf numFmtId="0" fontId="15" fillId="0" borderId="0"/>
    <xf numFmtId="0" fontId="34" fillId="0" borderId="0"/>
    <xf numFmtId="0" fontId="3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4" fillId="0" borderId="0"/>
    <xf numFmtId="0" fontId="1" fillId="0" borderId="0"/>
    <xf numFmtId="0" fontId="15" fillId="0" borderId="0"/>
    <xf numFmtId="0" fontId="34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34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8" fillId="0" borderId="0"/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9" fillId="0" borderId="0"/>
    <xf numFmtId="0" fontId="15" fillId="0" borderId="0"/>
    <xf numFmtId="0" fontId="34" fillId="0" borderId="0"/>
    <xf numFmtId="0" fontId="15" fillId="0" borderId="0"/>
    <xf numFmtId="0" fontId="1" fillId="0" borderId="0"/>
    <xf numFmtId="0" fontId="33" fillId="0" borderId="0"/>
    <xf numFmtId="0" fontId="15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3" fillId="0" borderId="0"/>
    <xf numFmtId="0" fontId="33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4" fillId="0" borderId="0"/>
    <xf numFmtId="0" fontId="58" fillId="0" borderId="0">
      <alignment vertical="center"/>
    </xf>
    <xf numFmtId="0" fontId="34" fillId="0" borderId="0"/>
    <xf numFmtId="0" fontId="58" fillId="0" borderId="0">
      <alignment vertical="center"/>
    </xf>
    <xf numFmtId="0" fontId="58" fillId="0" borderId="0">
      <alignment vertical="center"/>
    </xf>
    <xf numFmtId="0" fontId="34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0" fontId="34" fillId="0" borderId="0"/>
    <xf numFmtId="0" fontId="33" fillId="0" borderId="0"/>
    <xf numFmtId="0" fontId="34" fillId="0" borderId="0"/>
    <xf numFmtId="0" fontId="34" fillId="0" borderId="0"/>
    <xf numFmtId="0" fontId="1" fillId="0" borderId="0">
      <alignment vertical="center"/>
    </xf>
    <xf numFmtId="0" fontId="1" fillId="0" borderId="0"/>
    <xf numFmtId="0" fontId="58" fillId="0" borderId="0">
      <alignment vertical="center"/>
    </xf>
    <xf numFmtId="0" fontId="58" fillId="0" borderId="0">
      <alignment vertical="center"/>
    </xf>
    <xf numFmtId="0" fontId="34" fillId="0" borderId="0"/>
    <xf numFmtId="0" fontId="58" fillId="0" borderId="0">
      <alignment vertical="center"/>
    </xf>
    <xf numFmtId="0" fontId="34" fillId="0" borderId="0"/>
    <xf numFmtId="0" fontId="58" fillId="0" borderId="0">
      <alignment vertical="center"/>
    </xf>
    <xf numFmtId="0" fontId="58" fillId="0" borderId="0">
      <alignment vertical="center"/>
    </xf>
    <xf numFmtId="0" fontId="34" fillId="0" borderId="0"/>
    <xf numFmtId="0" fontId="1" fillId="0" borderId="0"/>
    <xf numFmtId="0" fontId="34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34" fillId="0" borderId="0">
      <alignment vertical="center"/>
    </xf>
    <xf numFmtId="0" fontId="34" fillId="0" borderId="0"/>
    <xf numFmtId="0" fontId="3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5" fillId="0" borderId="0"/>
    <xf numFmtId="0" fontId="15" fillId="0" borderId="0"/>
    <xf numFmtId="0" fontId="34" fillId="0" borderId="0"/>
    <xf numFmtId="0" fontId="3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9" fillId="0" borderId="0"/>
    <xf numFmtId="0" fontId="1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15" fillId="0" borderId="0"/>
    <xf numFmtId="0" fontId="58" fillId="0" borderId="0">
      <alignment vertical="center"/>
    </xf>
    <xf numFmtId="0" fontId="58" fillId="0" borderId="0">
      <alignment vertical="center"/>
    </xf>
    <xf numFmtId="0" fontId="15" fillId="0" borderId="0"/>
    <xf numFmtId="0" fontId="9" fillId="0" borderId="0"/>
    <xf numFmtId="0" fontId="15" fillId="0" borderId="0"/>
    <xf numFmtId="0" fontId="1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12" fillId="0" borderId="0"/>
    <xf numFmtId="0" fontId="1" fillId="0" borderId="0"/>
    <xf numFmtId="0" fontId="58" fillId="0" borderId="0">
      <alignment vertical="center"/>
    </xf>
    <xf numFmtId="0" fontId="58" fillId="0" borderId="0">
      <alignment vertical="center"/>
    </xf>
    <xf numFmtId="0" fontId="34" fillId="0" borderId="0"/>
    <xf numFmtId="0" fontId="58" fillId="0" borderId="0">
      <alignment vertical="center"/>
    </xf>
    <xf numFmtId="0" fontId="15" fillId="0" borderId="0"/>
    <xf numFmtId="0" fontId="58" fillId="0" borderId="0">
      <alignment vertical="center"/>
    </xf>
    <xf numFmtId="0" fontId="58" fillId="0" borderId="0">
      <alignment vertical="center"/>
    </xf>
    <xf numFmtId="0" fontId="15" fillId="0" borderId="0"/>
    <xf numFmtId="0" fontId="9" fillId="0" borderId="0"/>
    <xf numFmtId="0" fontId="15" fillId="0" borderId="0"/>
    <xf numFmtId="0" fontId="1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9" fillId="0" borderId="0"/>
    <xf numFmtId="0" fontId="15" fillId="0" borderId="0"/>
    <xf numFmtId="0" fontId="15" fillId="0" borderId="0"/>
    <xf numFmtId="0" fontId="3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1" fillId="0" borderId="0"/>
    <xf numFmtId="0" fontId="34" fillId="0" borderId="0"/>
    <xf numFmtId="0" fontId="58" fillId="0" borderId="0"/>
    <xf numFmtId="0" fontId="3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4" fillId="0" borderId="0"/>
    <xf numFmtId="0" fontId="1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1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15" fillId="0" borderId="0"/>
    <xf numFmtId="0" fontId="9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4" fillId="0" borderId="0"/>
    <xf numFmtId="0" fontId="1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4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32" fillId="7" borderId="5" applyNumberFormat="0" applyAlignment="0" applyProtection="0">
      <alignment vertical="center"/>
    </xf>
    <xf numFmtId="0" fontId="32" fillId="7" borderId="5" applyNumberFormat="0" applyAlignment="0" applyProtection="0">
      <alignment vertical="center"/>
    </xf>
    <xf numFmtId="0" fontId="32" fillId="7" borderId="5" applyNumberFormat="0" applyAlignment="0" applyProtection="0">
      <alignment vertical="center"/>
    </xf>
    <xf numFmtId="0" fontId="32" fillId="7" borderId="5" applyNumberFormat="0" applyAlignment="0" applyProtection="0">
      <alignment vertical="center"/>
    </xf>
    <xf numFmtId="0" fontId="32" fillId="7" borderId="5" applyNumberFormat="0" applyAlignment="0" applyProtection="0">
      <alignment vertical="center"/>
    </xf>
    <xf numFmtId="0" fontId="32" fillId="7" borderId="5" applyNumberFormat="0" applyAlignment="0" applyProtection="0">
      <alignment vertical="center"/>
    </xf>
    <xf numFmtId="0" fontId="32" fillId="7" borderId="5" applyNumberFormat="0" applyAlignment="0" applyProtection="0">
      <alignment vertical="center"/>
    </xf>
    <xf numFmtId="0" fontId="32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34" fillId="23" borderId="9" applyNumberFormat="0" applyFont="0" applyAlignment="0" applyProtection="0">
      <alignment vertical="center"/>
    </xf>
    <xf numFmtId="0" fontId="34" fillId="23" borderId="9" applyNumberFormat="0" applyFont="0" applyAlignment="0" applyProtection="0">
      <alignment vertical="center"/>
    </xf>
    <xf numFmtId="0" fontId="34" fillId="23" borderId="9" applyNumberFormat="0" applyFont="0" applyAlignment="0" applyProtection="0">
      <alignment vertical="center"/>
    </xf>
    <xf numFmtId="0" fontId="34" fillId="23" borderId="9" applyNumberFormat="0" applyFont="0" applyAlignment="0" applyProtection="0">
      <alignment vertical="center"/>
    </xf>
    <xf numFmtId="0" fontId="34" fillId="23" borderId="9" applyNumberFormat="0" applyFont="0" applyAlignment="0" applyProtection="0">
      <alignment vertical="center"/>
    </xf>
    <xf numFmtId="0" fontId="34" fillId="23" borderId="9" applyNumberFormat="0" applyFont="0" applyAlignment="0" applyProtection="0">
      <alignment vertical="center"/>
    </xf>
    <xf numFmtId="0" fontId="34" fillId="23" borderId="9" applyNumberFormat="0" applyFont="0" applyAlignment="0" applyProtection="0">
      <alignment vertical="center"/>
    </xf>
  </cellStyleXfs>
  <cellXfs count="471"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77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0" fillId="26" borderId="0" xfId="0" applyFill="1" applyAlignment="1">
      <alignment vertical="center"/>
    </xf>
    <xf numFmtId="0" fontId="11" fillId="26" borderId="0" xfId="883" applyFont="1" applyFill="1" applyAlignment="1">
      <alignment horizontal="right" vertical="center"/>
    </xf>
    <xf numFmtId="0" fontId="58" fillId="26" borderId="0" xfId="883" applyFill="1"/>
    <xf numFmtId="0" fontId="61" fillId="26" borderId="10" xfId="883" applyFont="1" applyFill="1" applyBorder="1" applyAlignment="1">
      <alignment horizontal="center" vertical="center" wrapText="1"/>
    </xf>
    <xf numFmtId="0" fontId="61" fillId="26" borderId="11" xfId="883" applyFont="1" applyFill="1" applyBorder="1" applyAlignment="1">
      <alignment horizontal="center" vertical="center" wrapText="1"/>
    </xf>
    <xf numFmtId="0" fontId="61" fillId="26" borderId="12" xfId="883" applyFont="1" applyFill="1" applyBorder="1" applyAlignment="1">
      <alignment horizontal="center" vertical="center"/>
    </xf>
    <xf numFmtId="179" fontId="61" fillId="26" borderId="13" xfId="883" applyNumberFormat="1" applyFont="1" applyFill="1" applyBorder="1" applyAlignment="1">
      <alignment horizontal="right" vertical="center"/>
    </xf>
    <xf numFmtId="179" fontId="61" fillId="26" borderId="14" xfId="883" applyNumberFormat="1" applyFont="1" applyFill="1" applyBorder="1" applyAlignment="1">
      <alignment horizontal="right" vertical="center"/>
    </xf>
    <xf numFmtId="0" fontId="61" fillId="26" borderId="15" xfId="883" applyFont="1" applyFill="1" applyBorder="1" applyAlignment="1">
      <alignment horizontal="center" vertical="center"/>
    </xf>
    <xf numFmtId="179" fontId="61" fillId="26" borderId="16" xfId="883" applyNumberFormat="1" applyFont="1" applyFill="1" applyBorder="1" applyAlignment="1">
      <alignment horizontal="right" vertical="center"/>
    </xf>
    <xf numFmtId="179" fontId="61" fillId="26" borderId="17" xfId="883" applyNumberFormat="1" applyFont="1" applyFill="1" applyBorder="1" applyAlignment="1">
      <alignment horizontal="right" vertical="center"/>
    </xf>
    <xf numFmtId="0" fontId="61" fillId="26" borderId="18" xfId="883" applyFont="1" applyFill="1" applyBorder="1" applyAlignment="1">
      <alignment horizontal="center" vertical="center"/>
    </xf>
    <xf numFmtId="179" fontId="61" fillId="26" borderId="19" xfId="883" applyNumberFormat="1" applyFont="1" applyFill="1" applyBorder="1" applyAlignment="1">
      <alignment horizontal="right" vertical="center"/>
    </xf>
    <xf numFmtId="177" fontId="61" fillId="0" borderId="16" xfId="0" applyNumberFormat="1" applyFont="1" applyBorder="1" applyAlignment="1" applyProtection="1">
      <alignment horizontal="right" vertical="center"/>
    </xf>
    <xf numFmtId="177" fontId="61" fillId="0" borderId="16" xfId="0" applyNumberFormat="1" applyFont="1" applyBorder="1" applyAlignment="1" applyProtection="1">
      <alignment horizontal="center" vertical="center"/>
    </xf>
    <xf numFmtId="0" fontId="35" fillId="0" borderId="0" xfId="0" applyFont="1" applyBorder="1" applyAlignment="1" applyProtection="1">
      <alignment vertical="center"/>
    </xf>
    <xf numFmtId="0" fontId="35" fillId="0" borderId="0" xfId="0" applyFont="1" applyAlignment="1" applyProtection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vertical="center"/>
    </xf>
    <xf numFmtId="176" fontId="0" fillId="0" borderId="0" xfId="0" applyNumberFormat="1" applyAlignment="1">
      <alignment horizontal="right" vertical="center"/>
    </xf>
    <xf numFmtId="0" fontId="61" fillId="26" borderId="11" xfId="883" applyFont="1" applyFill="1" applyBorder="1" applyAlignment="1">
      <alignment horizontal="center" vertical="center" wrapText="1"/>
    </xf>
    <xf numFmtId="0" fontId="61" fillId="26" borderId="10" xfId="883" applyFont="1" applyFill="1" applyBorder="1" applyAlignment="1">
      <alignment horizontal="center" vertical="center" wrapText="1"/>
    </xf>
    <xf numFmtId="176" fontId="0" fillId="0" borderId="0" xfId="0" applyNumberFormat="1" applyAlignment="1" applyProtection="1">
      <alignment vertical="center"/>
      <protection locked="0"/>
    </xf>
    <xf numFmtId="176" fontId="39" fillId="0" borderId="0" xfId="0" applyNumberFormat="1" applyFont="1" applyAlignment="1" applyProtection="1">
      <alignment horizontal="left" vertical="center"/>
      <protection locked="0"/>
    </xf>
    <xf numFmtId="0" fontId="36" fillId="0" borderId="0" xfId="0" applyFont="1" applyAlignment="1">
      <alignment horizontal="center" vertical="center"/>
    </xf>
    <xf numFmtId="177" fontId="0" fillId="0" borderId="0" xfId="0" applyNumberFormat="1" applyAlignment="1" applyProtection="1">
      <alignment vertical="center"/>
      <protection locked="0"/>
    </xf>
    <xf numFmtId="0" fontId="62" fillId="0" borderId="0" xfId="0" applyFont="1" applyBorder="1" applyAlignment="1" applyProtection="1">
      <alignment horizontal="center" vertical="center"/>
      <protection locked="0"/>
    </xf>
    <xf numFmtId="0" fontId="63" fillId="0" borderId="0" xfId="0" applyFont="1" applyAlignment="1">
      <alignment horizontal="center" vertical="center"/>
    </xf>
    <xf numFmtId="0" fontId="64" fillId="0" borderId="0" xfId="0" applyFont="1" applyAlignment="1">
      <alignment vertical="center"/>
    </xf>
    <xf numFmtId="0" fontId="65" fillId="0" borderId="0" xfId="0" applyFont="1" applyAlignment="1">
      <alignment vertical="center"/>
    </xf>
    <xf numFmtId="0" fontId="65" fillId="26" borderId="0" xfId="0" applyFont="1" applyFill="1" applyAlignment="1">
      <alignment vertical="center"/>
    </xf>
    <xf numFmtId="0" fontId="61" fillId="26" borderId="0" xfId="883" applyFont="1" applyFill="1" applyAlignment="1">
      <alignment horizontal="right" vertical="center"/>
    </xf>
    <xf numFmtId="0" fontId="61" fillId="26" borderId="0" xfId="0" applyFont="1" applyFill="1" applyAlignment="1">
      <alignment vertical="center"/>
    </xf>
    <xf numFmtId="0" fontId="61" fillId="26" borderId="22" xfId="883" applyFont="1" applyFill="1" applyBorder="1" applyAlignment="1">
      <alignment horizontal="center" vertical="center" wrapText="1"/>
    </xf>
    <xf numFmtId="0" fontId="61" fillId="26" borderId="23" xfId="883" applyFont="1" applyFill="1" applyBorder="1" applyAlignment="1">
      <alignment horizontal="center" vertical="center" wrapText="1"/>
    </xf>
    <xf numFmtId="49" fontId="61" fillId="26" borderId="24" xfId="883" applyNumberFormat="1" applyFont="1" applyFill="1" applyBorder="1" applyAlignment="1">
      <alignment horizontal="center" vertical="center"/>
    </xf>
    <xf numFmtId="179" fontId="65" fillId="26" borderId="0" xfId="883" applyNumberFormat="1" applyFont="1" applyFill="1"/>
    <xf numFmtId="0" fontId="65" fillId="26" borderId="0" xfId="883" applyFont="1" applyFill="1"/>
    <xf numFmtId="49" fontId="61" fillId="26" borderId="25" xfId="883" applyNumberFormat="1" applyFont="1" applyFill="1" applyBorder="1" applyAlignment="1">
      <alignment horizontal="center" vertical="center"/>
    </xf>
    <xf numFmtId="177" fontId="61" fillId="26" borderId="0" xfId="883" applyNumberFormat="1" applyFont="1" applyFill="1" applyBorder="1" applyAlignment="1">
      <alignment horizontal="right" vertical="center"/>
    </xf>
    <xf numFmtId="49" fontId="61" fillId="26" borderId="26" xfId="883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77" fontId="0" fillId="0" borderId="0" xfId="0" applyNumberFormat="1" applyFill="1" applyAlignment="1">
      <alignment vertical="center"/>
    </xf>
    <xf numFmtId="0" fontId="3" fillId="0" borderId="15" xfId="0" applyNumberFormat="1" applyFont="1" applyFill="1" applyBorder="1" applyAlignment="1" applyProtection="1">
      <alignment horizontal="left" vertical="center" indent="1"/>
    </xf>
    <xf numFmtId="0" fontId="0" fillId="26" borderId="0" xfId="0" applyFill="1" applyAlignment="1">
      <alignment horizontal="center" vertical="center"/>
    </xf>
    <xf numFmtId="178" fontId="0" fillId="26" borderId="0" xfId="0" applyNumberFormat="1" applyFill="1" applyAlignment="1">
      <alignment vertical="center"/>
    </xf>
    <xf numFmtId="49" fontId="61" fillId="26" borderId="0" xfId="883" applyNumberFormat="1" applyFont="1" applyFill="1" applyBorder="1" applyAlignment="1">
      <alignment horizontal="center" vertical="center"/>
    </xf>
    <xf numFmtId="179" fontId="61" fillId="26" borderId="0" xfId="883" applyNumberFormat="1" applyFont="1" applyFill="1" applyBorder="1" applyAlignment="1">
      <alignment horizontal="right" vertical="center"/>
    </xf>
    <xf numFmtId="176" fontId="61" fillId="26" borderId="22" xfId="883" applyNumberFormat="1" applyFont="1" applyFill="1" applyBorder="1" applyAlignment="1">
      <alignment horizontal="center" vertical="center" wrapText="1"/>
    </xf>
    <xf numFmtId="176" fontId="61" fillId="26" borderId="23" xfId="883" applyNumberFormat="1" applyFont="1" applyFill="1" applyBorder="1" applyAlignment="1">
      <alignment horizontal="center" vertical="center" wrapText="1"/>
    </xf>
    <xf numFmtId="176" fontId="61" fillId="26" borderId="27" xfId="883" applyNumberFormat="1" applyFont="1" applyFill="1" applyBorder="1" applyAlignment="1">
      <alignment horizontal="right" vertical="center"/>
    </xf>
    <xf numFmtId="176" fontId="61" fillId="26" borderId="28" xfId="883" applyNumberFormat="1" applyFont="1" applyFill="1" applyBorder="1" applyAlignment="1">
      <alignment horizontal="right" vertical="center"/>
    </xf>
    <xf numFmtId="176" fontId="61" fillId="26" borderId="29" xfId="883" applyNumberFormat="1" applyFont="1" applyFill="1" applyBorder="1" applyAlignment="1">
      <alignment horizontal="right" vertical="center"/>
    </xf>
    <xf numFmtId="176" fontId="61" fillId="26" borderId="30" xfId="883" applyNumberFormat="1" applyFont="1" applyFill="1" applyBorder="1" applyAlignment="1">
      <alignment horizontal="right" vertical="center"/>
    </xf>
    <xf numFmtId="176" fontId="58" fillId="26" borderId="0" xfId="883" applyNumberFormat="1" applyFill="1"/>
    <xf numFmtId="176" fontId="0" fillId="26" borderId="0" xfId="0" applyNumberFormat="1" applyFill="1" applyAlignment="1">
      <alignment vertical="center"/>
    </xf>
    <xf numFmtId="0" fontId="61" fillId="26" borderId="0" xfId="883" applyFont="1" applyFill="1" applyBorder="1" applyAlignment="1">
      <alignment horizontal="center" vertical="center"/>
    </xf>
    <xf numFmtId="0" fontId="3" fillId="0" borderId="18" xfId="0" applyNumberFormat="1" applyFont="1" applyFill="1" applyBorder="1" applyAlignment="1" applyProtection="1">
      <alignment horizontal="left" vertical="center" indent="1"/>
    </xf>
    <xf numFmtId="0" fontId="3" fillId="0" borderId="0" xfId="0" applyFont="1" applyAlignment="1">
      <alignment vertical="center"/>
    </xf>
    <xf numFmtId="0" fontId="61" fillId="26" borderId="31" xfId="883" applyFont="1" applyFill="1" applyBorder="1" applyAlignment="1">
      <alignment horizontal="center" vertical="center"/>
    </xf>
    <xf numFmtId="0" fontId="61" fillId="26" borderId="32" xfId="883" applyFont="1" applyFill="1" applyBorder="1" applyAlignment="1">
      <alignment horizontal="center" vertical="center"/>
    </xf>
    <xf numFmtId="179" fontId="3" fillId="0" borderId="16" xfId="0" applyNumberFormat="1" applyFont="1" applyBorder="1" applyAlignment="1">
      <alignment vertical="center"/>
    </xf>
    <xf numFmtId="179" fontId="3" fillId="0" borderId="0" xfId="0" applyNumberFormat="1" applyFont="1" applyAlignment="1">
      <alignment vertical="center"/>
    </xf>
    <xf numFmtId="179" fontId="3" fillId="0" borderId="13" xfId="0" applyNumberFormat="1" applyFont="1" applyBorder="1" applyAlignment="1">
      <alignment vertical="center"/>
    </xf>
    <xf numFmtId="176" fontId="61" fillId="26" borderId="0" xfId="0" applyNumberFormat="1" applyFont="1" applyFill="1" applyAlignment="1">
      <alignment vertical="center"/>
    </xf>
    <xf numFmtId="0" fontId="61" fillId="0" borderId="0" xfId="0" applyFont="1" applyBorder="1" applyAlignment="1">
      <alignment vertical="center"/>
    </xf>
    <xf numFmtId="0" fontId="61" fillId="0" borderId="0" xfId="0" applyFont="1" applyAlignment="1">
      <alignment vertical="center"/>
    </xf>
    <xf numFmtId="0" fontId="61" fillId="0" borderId="0" xfId="0" applyFont="1" applyAlignment="1">
      <alignment horizontal="left" vertical="center"/>
    </xf>
    <xf numFmtId="2" fontId="61" fillId="0" borderId="34" xfId="0" applyNumberFormat="1" applyFont="1" applyFill="1" applyBorder="1" applyAlignment="1" applyProtection="1">
      <alignment horizontal="center" vertical="center"/>
    </xf>
    <xf numFmtId="177" fontId="61" fillId="0" borderId="10" xfId="0" applyNumberFormat="1" applyFont="1" applyFill="1" applyBorder="1" applyAlignment="1" applyProtection="1">
      <alignment horizontal="center" vertical="center"/>
    </xf>
    <xf numFmtId="2" fontId="61" fillId="0" borderId="11" xfId="0" applyNumberFormat="1" applyFont="1" applyFill="1" applyBorder="1" applyAlignment="1" applyProtection="1">
      <alignment horizontal="center" vertical="center" wrapText="1"/>
    </xf>
    <xf numFmtId="2" fontId="61" fillId="0" borderId="12" xfId="0" applyNumberFormat="1" applyFont="1" applyFill="1" applyBorder="1" applyAlignment="1" applyProtection="1">
      <alignment horizontal="left" vertical="center"/>
    </xf>
    <xf numFmtId="2" fontId="61" fillId="0" borderId="15" xfId="0" applyNumberFormat="1" applyFont="1" applyFill="1" applyBorder="1" applyAlignment="1" applyProtection="1">
      <alignment horizontal="left" vertical="center"/>
    </xf>
    <xf numFmtId="2" fontId="61" fillId="0" borderId="18" xfId="0" applyNumberFormat="1" applyFont="1" applyFill="1" applyBorder="1" applyAlignment="1" applyProtection="1">
      <alignment horizontal="left" vertical="center"/>
    </xf>
    <xf numFmtId="0" fontId="66" fillId="26" borderId="0" xfId="0" applyFont="1" applyFill="1" applyBorder="1" applyAlignment="1" applyProtection="1">
      <alignment vertical="center"/>
    </xf>
    <xf numFmtId="0" fontId="67" fillId="26" borderId="0" xfId="0" applyFont="1" applyFill="1" applyBorder="1" applyAlignment="1" applyProtection="1">
      <alignment vertical="center"/>
    </xf>
    <xf numFmtId="0" fontId="66" fillId="26" borderId="0" xfId="0" applyFont="1" applyFill="1" applyAlignment="1" applyProtection="1">
      <alignment vertical="center"/>
    </xf>
    <xf numFmtId="0" fontId="67" fillId="26" borderId="0" xfId="0" applyFont="1" applyFill="1" applyAlignment="1" applyProtection="1">
      <alignment vertical="center"/>
    </xf>
    <xf numFmtId="0" fontId="68" fillId="26" borderId="0" xfId="0" applyFont="1" applyFill="1" applyAlignment="1" applyProtection="1">
      <alignment vertical="center"/>
    </xf>
    <xf numFmtId="0" fontId="66" fillId="26" borderId="0" xfId="0" applyFont="1" applyFill="1" applyAlignment="1">
      <alignment vertical="center"/>
    </xf>
    <xf numFmtId="0" fontId="66" fillId="26" borderId="0" xfId="0" applyNumberFormat="1" applyFont="1" applyFill="1" applyBorder="1" applyAlignment="1" applyProtection="1"/>
    <xf numFmtId="0" fontId="66" fillId="26" borderId="0" xfId="0" applyFont="1" applyFill="1" applyBorder="1" applyAlignment="1">
      <alignment vertical="center"/>
    </xf>
    <xf numFmtId="0" fontId="68" fillId="26" borderId="0" xfId="0" applyFont="1" applyFill="1" applyBorder="1" applyAlignment="1" applyProtection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8" fontId="61" fillId="0" borderId="16" xfId="0" applyNumberFormat="1" applyFont="1" applyBorder="1" applyAlignment="1" applyProtection="1">
      <alignment horizontal="right" vertical="center"/>
    </xf>
    <xf numFmtId="0" fontId="48" fillId="0" borderId="0" xfId="0" applyFont="1" applyAlignment="1">
      <alignment vertical="center"/>
    </xf>
    <xf numFmtId="0" fontId="48" fillId="0" borderId="0" xfId="0" applyFont="1" applyAlignment="1">
      <alignment vertical="center" wrapText="1"/>
    </xf>
    <xf numFmtId="177" fontId="47" fillId="0" borderId="16" xfId="0" applyNumberFormat="1" applyFont="1" applyBorder="1" applyAlignment="1">
      <alignment horizontal="right" vertical="center"/>
    </xf>
    <xf numFmtId="176" fontId="47" fillId="0" borderId="17" xfId="0" applyNumberFormat="1" applyFont="1" applyBorder="1" applyAlignment="1">
      <alignment horizontal="right" vertical="center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177" fontId="47" fillId="0" borderId="19" xfId="0" applyNumberFormat="1" applyFont="1" applyBorder="1" applyAlignment="1">
      <alignment horizontal="right" vertical="center"/>
    </xf>
    <xf numFmtId="176" fontId="47" fillId="0" borderId="20" xfId="0" applyNumberFormat="1" applyFont="1" applyBorder="1" applyAlignment="1">
      <alignment horizontal="right" vertical="center"/>
    </xf>
    <xf numFmtId="177" fontId="47" fillId="0" borderId="10" xfId="0" applyNumberFormat="1" applyFont="1" applyBorder="1" applyAlignment="1" applyProtection="1">
      <alignment horizontal="center" vertical="center" wrapText="1"/>
      <protection locked="0"/>
    </xf>
    <xf numFmtId="0" fontId="47" fillId="0" borderId="15" xfId="0" applyFont="1" applyBorder="1" applyAlignment="1" applyProtection="1">
      <alignment horizontal="left" vertical="center" indent="1"/>
      <protection locked="0"/>
    </xf>
    <xf numFmtId="176" fontId="47" fillId="0" borderId="16" xfId="0" applyNumberFormat="1" applyFont="1" applyBorder="1" applyAlignment="1">
      <alignment horizontal="right" vertical="center"/>
    </xf>
    <xf numFmtId="0" fontId="47" fillId="0" borderId="15" xfId="0" applyFont="1" applyBorder="1" applyAlignment="1" applyProtection="1">
      <alignment horizontal="left" vertical="center" wrapText="1" indent="1"/>
      <protection locked="0"/>
    </xf>
    <xf numFmtId="0" fontId="47" fillId="0" borderId="18" xfId="0" applyFont="1" applyBorder="1" applyAlignment="1" applyProtection="1">
      <alignment horizontal="left" vertical="center" indent="1"/>
      <protection locked="0"/>
    </xf>
    <xf numFmtId="176" fontId="47" fillId="0" borderId="19" xfId="0" applyNumberFormat="1" applyFont="1" applyBorder="1" applyAlignment="1">
      <alignment horizontal="right" vertical="center"/>
    </xf>
    <xf numFmtId="0" fontId="47" fillId="0" borderId="12" xfId="0" applyFont="1" applyBorder="1" applyAlignment="1" applyProtection="1">
      <alignment horizontal="left" vertical="center" indent="1"/>
      <protection locked="0"/>
    </xf>
    <xf numFmtId="177" fontId="47" fillId="0" borderId="13" xfId="0" applyNumberFormat="1" applyFont="1" applyBorder="1" applyAlignment="1">
      <alignment horizontal="right" vertical="center"/>
    </xf>
    <xf numFmtId="176" fontId="47" fillId="0" borderId="13" xfId="0" applyNumberFormat="1" applyFont="1" applyBorder="1" applyAlignment="1">
      <alignment horizontal="right" vertical="center"/>
    </xf>
    <xf numFmtId="176" fontId="47" fillId="0" borderId="14" xfId="0" applyNumberFormat="1" applyFont="1" applyBorder="1" applyAlignment="1">
      <alignment horizontal="right" vertical="center"/>
    </xf>
    <xf numFmtId="0" fontId="46" fillId="0" borderId="0" xfId="0" applyFont="1" applyBorder="1" applyAlignment="1" applyProtection="1">
      <alignment horizontal="center" vertical="center"/>
      <protection locked="0"/>
    </xf>
    <xf numFmtId="0" fontId="69" fillId="0" borderId="0" xfId="0" applyFont="1" applyBorder="1" applyAlignment="1" applyProtection="1">
      <alignment horizontal="right" vertical="center"/>
      <protection locked="0"/>
    </xf>
    <xf numFmtId="0" fontId="70" fillId="0" borderId="0" xfId="0" applyFont="1" applyBorder="1" applyAlignment="1">
      <alignment horizontal="center" vertical="center"/>
    </xf>
    <xf numFmtId="0" fontId="70" fillId="0" borderId="0" xfId="0" applyFont="1" applyBorder="1" applyAlignment="1">
      <alignment vertical="center"/>
    </xf>
    <xf numFmtId="178" fontId="71" fillId="0" borderId="10" xfId="0" applyNumberFormat="1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178" fontId="71" fillId="26" borderId="13" xfId="0" applyNumberFormat="1" applyFont="1" applyFill="1" applyBorder="1" applyAlignment="1">
      <alignment vertical="center"/>
    </xf>
    <xf numFmtId="176" fontId="71" fillId="0" borderId="13" xfId="0" applyNumberFormat="1" applyFont="1" applyBorder="1" applyAlignment="1">
      <alignment vertical="center"/>
    </xf>
    <xf numFmtId="178" fontId="71" fillId="26" borderId="13" xfId="0" applyNumberFormat="1" applyFont="1" applyFill="1" applyBorder="1" applyAlignment="1">
      <alignment horizontal="center" vertical="center"/>
    </xf>
    <xf numFmtId="178" fontId="71" fillId="0" borderId="13" xfId="0" applyNumberFormat="1" applyFont="1" applyBorder="1" applyAlignment="1">
      <alignment vertical="center"/>
    </xf>
    <xf numFmtId="178" fontId="47" fillId="0" borderId="13" xfId="0" applyNumberFormat="1" applyFont="1" applyBorder="1" applyAlignment="1">
      <alignment horizontal="center" vertical="center"/>
    </xf>
    <xf numFmtId="176" fontId="71" fillId="0" borderId="14" xfId="0" applyNumberFormat="1" applyFont="1" applyBorder="1" applyAlignment="1">
      <alignment vertical="center"/>
    </xf>
    <xf numFmtId="0" fontId="71" fillId="0" borderId="15" xfId="0" applyFont="1" applyBorder="1" applyAlignment="1">
      <alignment horizontal="center" vertical="center"/>
    </xf>
    <xf numFmtId="178" fontId="71" fillId="26" borderId="16" xfId="0" applyNumberFormat="1" applyFont="1" applyFill="1" applyBorder="1" applyAlignment="1">
      <alignment vertical="center"/>
    </xf>
    <xf numFmtId="176" fontId="71" fillId="0" borderId="16" xfId="0" applyNumberFormat="1" applyFont="1" applyBorder="1" applyAlignment="1">
      <alignment vertical="center"/>
    </xf>
    <xf numFmtId="178" fontId="71" fillId="26" borderId="16" xfId="0" applyNumberFormat="1" applyFont="1" applyFill="1" applyBorder="1" applyAlignment="1">
      <alignment horizontal="center" vertical="center"/>
    </xf>
    <xf numFmtId="178" fontId="71" fillId="0" borderId="16" xfId="0" applyNumberFormat="1" applyFont="1" applyBorder="1" applyAlignment="1">
      <alignment horizontal="center" vertical="center"/>
    </xf>
    <xf numFmtId="176" fontId="71" fillId="0" borderId="16" xfId="0" applyNumberFormat="1" applyFont="1" applyBorder="1" applyAlignment="1">
      <alignment horizontal="center" vertical="center"/>
    </xf>
    <xf numFmtId="178" fontId="47" fillId="0" borderId="16" xfId="0" applyNumberFormat="1" applyFont="1" applyBorder="1" applyAlignment="1">
      <alignment horizontal="center" vertical="center"/>
    </xf>
    <xf numFmtId="176" fontId="71" fillId="0" borderId="17" xfId="0" applyNumberFormat="1" applyFont="1" applyBorder="1" applyAlignment="1">
      <alignment horizontal="center" vertical="center"/>
    </xf>
    <xf numFmtId="178" fontId="71" fillId="0" borderId="16" xfId="0" applyNumberFormat="1" applyFont="1" applyBorder="1" applyAlignment="1">
      <alignment vertical="center"/>
    </xf>
    <xf numFmtId="176" fontId="71" fillId="0" borderId="17" xfId="0" applyNumberFormat="1" applyFont="1" applyBorder="1" applyAlignment="1">
      <alignment vertical="center"/>
    </xf>
    <xf numFmtId="0" fontId="71" fillId="26" borderId="15" xfId="0" applyFont="1" applyFill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178" fontId="71" fillId="26" borderId="19" xfId="0" applyNumberFormat="1" applyFont="1" applyFill="1" applyBorder="1" applyAlignment="1">
      <alignment vertical="center"/>
    </xf>
    <xf numFmtId="176" fontId="71" fillId="0" borderId="19" xfId="0" applyNumberFormat="1" applyFont="1" applyBorder="1" applyAlignment="1">
      <alignment vertical="center"/>
    </xf>
    <xf numFmtId="178" fontId="71" fillId="26" borderId="19" xfId="0" applyNumberFormat="1" applyFont="1" applyFill="1" applyBorder="1" applyAlignment="1">
      <alignment horizontal="center" vertical="center"/>
    </xf>
    <xf numFmtId="178" fontId="71" fillId="0" borderId="19" xfId="0" applyNumberFormat="1" applyFont="1" applyBorder="1" applyAlignment="1">
      <alignment vertical="center"/>
    </xf>
    <xf numFmtId="178" fontId="47" fillId="0" borderId="19" xfId="0" applyNumberFormat="1" applyFont="1" applyBorder="1" applyAlignment="1">
      <alignment horizontal="center" vertical="center"/>
    </xf>
    <xf numFmtId="176" fontId="71" fillId="0" borderId="20" xfId="0" applyNumberFormat="1" applyFont="1" applyBorder="1" applyAlignment="1">
      <alignment vertical="center"/>
    </xf>
    <xf numFmtId="176" fontId="71" fillId="0" borderId="10" xfId="0" applyNumberFormat="1" applyFont="1" applyBorder="1" applyAlignment="1">
      <alignment horizontal="center" vertical="center" wrapText="1"/>
    </xf>
    <xf numFmtId="176" fontId="71" fillId="0" borderId="11" xfId="0" applyNumberFormat="1" applyFont="1" applyBorder="1" applyAlignment="1">
      <alignment horizontal="center" vertical="center" wrapText="1"/>
    </xf>
    <xf numFmtId="0" fontId="51" fillId="0" borderId="34" xfId="0" applyNumberFormat="1" applyFont="1" applyFill="1" applyBorder="1" applyAlignment="1" applyProtection="1">
      <alignment horizontal="center" vertical="center"/>
    </xf>
    <xf numFmtId="0" fontId="52" fillId="0" borderId="0" xfId="0" applyFont="1" applyBorder="1" applyAlignment="1">
      <alignment vertical="center"/>
    </xf>
    <xf numFmtId="0" fontId="52" fillId="0" borderId="0" xfId="0" applyFont="1" applyAlignment="1">
      <alignment vertical="center"/>
    </xf>
    <xf numFmtId="0" fontId="52" fillId="0" borderId="0" xfId="0" applyFont="1" applyBorder="1" applyAlignment="1" applyProtection="1">
      <alignment vertical="center"/>
    </xf>
    <xf numFmtId="0" fontId="52" fillId="0" borderId="0" xfId="0" applyFont="1" applyAlignment="1" applyProtection="1">
      <alignment vertical="center"/>
    </xf>
    <xf numFmtId="0" fontId="51" fillId="0" borderId="15" xfId="0" applyNumberFormat="1" applyFont="1" applyFill="1" applyBorder="1" applyAlignment="1" applyProtection="1">
      <alignment horizontal="left" vertical="center" indent="1"/>
    </xf>
    <xf numFmtId="0" fontId="53" fillId="0" borderId="0" xfId="0" applyFont="1" applyBorder="1" applyAlignment="1">
      <alignment vertical="center"/>
    </xf>
    <xf numFmtId="0" fontId="53" fillId="0" borderId="0" xfId="0" applyFont="1" applyAlignment="1">
      <alignment vertical="center"/>
    </xf>
    <xf numFmtId="0" fontId="51" fillId="0" borderId="18" xfId="0" applyNumberFormat="1" applyFont="1" applyFill="1" applyBorder="1" applyAlignment="1" applyProtection="1">
      <alignment horizontal="left" vertical="center" indent="1"/>
    </xf>
    <xf numFmtId="0" fontId="51" fillId="0" borderId="0" xfId="0" applyFont="1" applyBorder="1" applyAlignment="1">
      <alignment vertical="center"/>
    </xf>
    <xf numFmtId="0" fontId="51" fillId="0" borderId="0" xfId="0" applyFont="1" applyAlignment="1">
      <alignment vertical="center"/>
    </xf>
    <xf numFmtId="0" fontId="51" fillId="0" borderId="24" xfId="0" applyNumberFormat="1" applyFont="1" applyFill="1" applyBorder="1" applyAlignment="1" applyProtection="1">
      <alignment horizontal="left" vertical="center"/>
    </xf>
    <xf numFmtId="0" fontId="51" fillId="0" borderId="27" xfId="0" applyFont="1" applyBorder="1" applyAlignment="1" applyProtection="1">
      <alignment horizontal="center" vertical="center"/>
    </xf>
    <xf numFmtId="0" fontId="51" fillId="0" borderId="0" xfId="0" applyFont="1" applyBorder="1" applyAlignment="1" applyProtection="1">
      <alignment vertical="center"/>
    </xf>
    <xf numFmtId="0" fontId="51" fillId="0" borderId="0" xfId="0" applyFont="1" applyAlignment="1" applyProtection="1">
      <alignment vertical="center"/>
    </xf>
    <xf numFmtId="0" fontId="51" fillId="0" borderId="25" xfId="0" applyNumberFormat="1" applyFont="1" applyFill="1" applyBorder="1" applyAlignment="1" applyProtection="1">
      <alignment horizontal="left" vertical="center"/>
    </xf>
    <xf numFmtId="0" fontId="51" fillId="0" borderId="29" xfId="0" applyFont="1" applyBorder="1" applyAlignment="1" applyProtection="1">
      <alignment horizontal="center" vertical="center"/>
    </xf>
    <xf numFmtId="177" fontId="51" fillId="0" borderId="29" xfId="0" applyNumberFormat="1" applyFont="1" applyBorder="1" applyAlignment="1" applyProtection="1">
      <alignment horizontal="right" vertical="center"/>
    </xf>
    <xf numFmtId="177" fontId="51" fillId="0" borderId="30" xfId="0" applyNumberFormat="1" applyFont="1" applyBorder="1" applyAlignment="1" applyProtection="1">
      <alignment horizontal="right" vertical="center"/>
    </xf>
    <xf numFmtId="0" fontId="51" fillId="0" borderId="25" xfId="0" applyNumberFormat="1" applyFont="1" applyFill="1" applyBorder="1" applyAlignment="1" applyProtection="1">
      <alignment horizontal="left" vertical="center" indent="1"/>
    </xf>
    <xf numFmtId="0" fontId="51" fillId="0" borderId="35" xfId="0" applyFont="1" applyBorder="1" applyAlignment="1" applyProtection="1">
      <alignment horizontal="center" vertical="center"/>
    </xf>
    <xf numFmtId="0" fontId="51" fillId="0" borderId="25" xfId="0" applyNumberFormat="1" applyFont="1" applyFill="1" applyBorder="1" applyAlignment="1" applyProtection="1">
      <alignment vertical="center"/>
    </xf>
    <xf numFmtId="0" fontId="51" fillId="0" borderId="15" xfId="0" applyNumberFormat="1" applyFont="1" applyFill="1" applyBorder="1" applyAlignment="1" applyProtection="1">
      <alignment vertical="center"/>
    </xf>
    <xf numFmtId="0" fontId="51" fillId="0" borderId="13" xfId="0" applyNumberFormat="1" applyFont="1" applyFill="1" applyBorder="1" applyAlignment="1" applyProtection="1">
      <alignment horizontal="center" vertical="center"/>
    </xf>
    <xf numFmtId="0" fontId="51" fillId="0" borderId="24" xfId="0" applyFont="1" applyBorder="1" applyAlignment="1" applyProtection="1">
      <alignment horizontal="center" vertical="center"/>
    </xf>
    <xf numFmtId="0" fontId="51" fillId="0" borderId="37" xfId="0" applyFont="1" applyBorder="1" applyAlignment="1" applyProtection="1">
      <alignment horizontal="center" vertical="center"/>
    </xf>
    <xf numFmtId="0" fontId="51" fillId="0" borderId="38" xfId="0" applyFont="1" applyBorder="1" applyAlignment="1" applyProtection="1">
      <alignment horizontal="center" vertical="center"/>
    </xf>
    <xf numFmtId="0" fontId="51" fillId="0" borderId="39" xfId="0" applyFont="1" applyBorder="1" applyAlignment="1" applyProtection="1">
      <alignment horizontal="center" vertical="center"/>
    </xf>
    <xf numFmtId="0" fontId="61" fillId="26" borderId="49" xfId="883" applyFont="1" applyFill="1" applyBorder="1" applyAlignment="1">
      <alignment horizontal="center" vertical="center" wrapText="1"/>
    </xf>
    <xf numFmtId="0" fontId="61" fillId="26" borderId="50" xfId="883" applyFont="1" applyFill="1" applyBorder="1" applyAlignment="1">
      <alignment horizontal="center" vertical="center" wrapText="1"/>
    </xf>
    <xf numFmtId="178" fontId="61" fillId="26" borderId="50" xfId="883" applyNumberFormat="1" applyFont="1" applyFill="1" applyBorder="1" applyAlignment="1">
      <alignment horizontal="center" vertical="center" wrapText="1"/>
    </xf>
    <xf numFmtId="0" fontId="61" fillId="26" borderId="51" xfId="883" applyFont="1" applyFill="1" applyBorder="1" applyAlignment="1">
      <alignment horizontal="center" vertical="center" wrapText="1"/>
    </xf>
    <xf numFmtId="0" fontId="51" fillId="26" borderId="0" xfId="0" applyFont="1" applyFill="1" applyAlignment="1">
      <alignment vertical="center"/>
    </xf>
    <xf numFmtId="0" fontId="61" fillId="26" borderId="12" xfId="883" applyFont="1" applyFill="1" applyBorder="1" applyAlignment="1">
      <alignment horizontal="center" vertical="center"/>
    </xf>
    <xf numFmtId="1" fontId="61" fillId="26" borderId="13" xfId="883" applyNumberFormat="1" applyFont="1" applyFill="1" applyBorder="1" applyAlignment="1">
      <alignment horizontal="center" vertical="center"/>
    </xf>
    <xf numFmtId="0" fontId="61" fillId="26" borderId="13" xfId="883" applyFont="1" applyFill="1" applyBorder="1" applyAlignment="1">
      <alignment horizontal="center" vertical="center"/>
    </xf>
    <xf numFmtId="2" fontId="61" fillId="26" borderId="13" xfId="883" applyNumberFormat="1" applyFont="1" applyFill="1" applyBorder="1" applyAlignment="1">
      <alignment horizontal="center" vertical="center"/>
    </xf>
    <xf numFmtId="178" fontId="61" fillId="26" borderId="13" xfId="883" applyNumberFormat="1" applyFont="1" applyFill="1" applyBorder="1" applyAlignment="1">
      <alignment horizontal="right" vertical="center"/>
    </xf>
    <xf numFmtId="0" fontId="61" fillId="26" borderId="14" xfId="883" applyFont="1" applyFill="1" applyBorder="1" applyAlignment="1">
      <alignment horizontal="center" vertical="center"/>
    </xf>
    <xf numFmtId="0" fontId="61" fillId="26" borderId="15" xfId="883" applyFont="1" applyFill="1" applyBorder="1" applyAlignment="1">
      <alignment horizontal="center" vertical="center"/>
    </xf>
    <xf numFmtId="1" fontId="61" fillId="26" borderId="16" xfId="883" applyNumberFormat="1" applyFont="1" applyFill="1" applyBorder="1" applyAlignment="1">
      <alignment horizontal="center" vertical="center"/>
    </xf>
    <xf numFmtId="0" fontId="61" fillId="26" borderId="16" xfId="883" applyFont="1" applyFill="1" applyBorder="1" applyAlignment="1">
      <alignment horizontal="center" vertical="center"/>
    </xf>
    <xf numFmtId="2" fontId="61" fillId="26" borderId="16" xfId="883" applyNumberFormat="1" applyFont="1" applyFill="1" applyBorder="1" applyAlignment="1">
      <alignment horizontal="center" vertical="center"/>
    </xf>
    <xf numFmtId="178" fontId="61" fillId="26" borderId="16" xfId="883" applyNumberFormat="1" applyFont="1" applyFill="1" applyBorder="1" applyAlignment="1">
      <alignment horizontal="right" vertical="center"/>
    </xf>
    <xf numFmtId="0" fontId="61" fillId="26" borderId="17" xfId="883" applyFont="1" applyFill="1" applyBorder="1" applyAlignment="1">
      <alignment horizontal="center" vertical="center"/>
    </xf>
    <xf numFmtId="0" fontId="61" fillId="26" borderId="17" xfId="883" applyNumberFormat="1" applyFont="1" applyFill="1" applyBorder="1" applyAlignment="1">
      <alignment horizontal="center" vertical="center"/>
    </xf>
    <xf numFmtId="2" fontId="61" fillId="26" borderId="17" xfId="883" applyNumberFormat="1" applyFont="1" applyFill="1" applyBorder="1" applyAlignment="1">
      <alignment horizontal="center" vertical="center"/>
    </xf>
    <xf numFmtId="0" fontId="61" fillId="26" borderId="0" xfId="883" applyFont="1" applyFill="1" applyBorder="1" applyAlignment="1">
      <alignment horizontal="center" vertical="center"/>
    </xf>
    <xf numFmtId="2" fontId="61" fillId="26" borderId="15" xfId="883" applyNumberFormat="1" applyFont="1" applyFill="1" applyBorder="1" applyAlignment="1">
      <alignment horizontal="center" vertical="center"/>
    </xf>
    <xf numFmtId="2" fontId="61" fillId="26" borderId="0" xfId="883" applyNumberFormat="1" applyFont="1" applyFill="1" applyBorder="1" applyAlignment="1">
      <alignment horizontal="center" vertical="center"/>
    </xf>
    <xf numFmtId="0" fontId="61" fillId="26" borderId="52" xfId="883" applyFont="1" applyFill="1" applyBorder="1" applyAlignment="1">
      <alignment horizontal="center" vertical="center"/>
    </xf>
    <xf numFmtId="1" fontId="61" fillId="26" borderId="53" xfId="883" applyNumberFormat="1" applyFont="1" applyFill="1" applyBorder="1" applyAlignment="1">
      <alignment horizontal="center" vertical="center"/>
    </xf>
    <xf numFmtId="2" fontId="61" fillId="26" borderId="53" xfId="883" applyNumberFormat="1" applyFont="1" applyFill="1" applyBorder="1" applyAlignment="1">
      <alignment horizontal="center" vertical="center"/>
    </xf>
    <xf numFmtId="178" fontId="61" fillId="26" borderId="53" xfId="883" applyNumberFormat="1" applyFont="1" applyFill="1" applyBorder="1" applyAlignment="1">
      <alignment horizontal="right" vertical="center"/>
    </xf>
    <xf numFmtId="2" fontId="61" fillId="26" borderId="54" xfId="883" applyNumberFormat="1" applyFont="1" applyFill="1" applyBorder="1" applyAlignment="1">
      <alignment horizontal="center" vertical="center"/>
    </xf>
    <xf numFmtId="0" fontId="51" fillId="26" borderId="56" xfId="883" applyFont="1" applyFill="1" applyBorder="1" applyAlignment="1">
      <alignment horizontal="center" vertical="center" wrapText="1"/>
    </xf>
    <xf numFmtId="0" fontId="51" fillId="26" borderId="57" xfId="883" applyFont="1" applyFill="1" applyBorder="1" applyAlignment="1">
      <alignment horizontal="center" vertical="center" wrapText="1"/>
    </xf>
    <xf numFmtId="0" fontId="51" fillId="26" borderId="15" xfId="883" applyFont="1" applyFill="1" applyBorder="1" applyAlignment="1">
      <alignment horizontal="center" vertical="center"/>
    </xf>
    <xf numFmtId="1" fontId="51" fillId="26" borderId="16" xfId="883" applyNumberFormat="1" applyFont="1" applyFill="1" applyBorder="1" applyAlignment="1">
      <alignment horizontal="center" vertical="center"/>
    </xf>
    <xf numFmtId="0" fontId="51" fillId="26" borderId="16" xfId="883" applyFont="1" applyFill="1" applyBorder="1" applyAlignment="1">
      <alignment horizontal="center" vertical="center"/>
    </xf>
    <xf numFmtId="2" fontId="51" fillId="26" borderId="16" xfId="883" applyNumberFormat="1" applyFont="1" applyFill="1" applyBorder="1" applyAlignment="1">
      <alignment horizontal="center" vertical="center"/>
    </xf>
    <xf numFmtId="178" fontId="51" fillId="26" borderId="16" xfId="883" applyNumberFormat="1" applyFont="1" applyFill="1" applyBorder="1" applyAlignment="1">
      <alignment horizontal="center" vertical="center"/>
    </xf>
    <xf numFmtId="0" fontId="51" fillId="26" borderId="17" xfId="883" applyNumberFormat="1" applyFont="1" applyFill="1" applyBorder="1" applyAlignment="1">
      <alignment horizontal="center" vertical="center"/>
    </xf>
    <xf numFmtId="2" fontId="51" fillId="26" borderId="17" xfId="883" applyNumberFormat="1" applyFont="1" applyFill="1" applyBorder="1" applyAlignment="1">
      <alignment horizontal="center" vertical="center"/>
    </xf>
    <xf numFmtId="1" fontId="51" fillId="26" borderId="17" xfId="883" applyNumberFormat="1" applyFont="1" applyFill="1" applyBorder="1" applyAlignment="1">
      <alignment horizontal="center" vertical="center"/>
    </xf>
    <xf numFmtId="0" fontId="51" fillId="26" borderId="0" xfId="883" applyFont="1" applyFill="1" applyBorder="1" applyAlignment="1">
      <alignment horizontal="center" vertical="center"/>
    </xf>
    <xf numFmtId="2" fontId="51" fillId="26" borderId="15" xfId="883" applyNumberFormat="1" applyFont="1" applyFill="1" applyBorder="1" applyAlignment="1">
      <alignment horizontal="center" vertical="center"/>
    </xf>
    <xf numFmtId="2" fontId="51" fillId="26" borderId="0" xfId="883" applyNumberFormat="1" applyFont="1" applyFill="1" applyBorder="1" applyAlignment="1">
      <alignment horizontal="center" vertical="center"/>
    </xf>
    <xf numFmtId="2" fontId="51" fillId="26" borderId="54" xfId="883" applyNumberFormat="1" applyFont="1" applyFill="1" applyBorder="1" applyAlignment="1">
      <alignment horizontal="center" vertical="center"/>
    </xf>
    <xf numFmtId="177" fontId="51" fillId="0" borderId="10" xfId="0" applyNumberFormat="1" applyFont="1" applyBorder="1" applyAlignment="1" applyProtection="1">
      <alignment horizontal="center" vertical="center" wrapText="1"/>
      <protection locked="0"/>
    </xf>
    <xf numFmtId="0" fontId="51" fillId="0" borderId="0" xfId="0" applyFont="1" applyAlignment="1">
      <alignment vertical="center" wrapText="1"/>
    </xf>
    <xf numFmtId="0" fontId="51" fillId="0" borderId="12" xfId="0" applyFont="1" applyBorder="1" applyAlignment="1" applyProtection="1">
      <alignment horizontal="left" vertical="center" indent="1"/>
      <protection locked="0"/>
    </xf>
    <xf numFmtId="176" fontId="51" fillId="0" borderId="13" xfId="0" applyNumberFormat="1" applyFont="1" applyBorder="1" applyAlignment="1">
      <alignment horizontal="right" vertical="center"/>
    </xf>
    <xf numFmtId="177" fontId="51" fillId="0" borderId="13" xfId="0" applyNumberFormat="1" applyFont="1" applyBorder="1" applyAlignment="1">
      <alignment horizontal="right" vertical="center"/>
    </xf>
    <xf numFmtId="177" fontId="51" fillId="0" borderId="14" xfId="0" applyNumberFormat="1" applyFont="1" applyBorder="1" applyAlignment="1">
      <alignment horizontal="right" vertical="center"/>
    </xf>
    <xf numFmtId="0" fontId="51" fillId="0" borderId="0" xfId="0" applyFont="1" applyAlignment="1">
      <alignment horizontal="center" vertical="center"/>
    </xf>
    <xf numFmtId="0" fontId="51" fillId="0" borderId="15" xfId="0" applyFont="1" applyBorder="1" applyAlignment="1" applyProtection="1">
      <alignment horizontal="left" vertical="center" indent="1"/>
      <protection locked="0"/>
    </xf>
    <xf numFmtId="176" fontId="51" fillId="0" borderId="16" xfId="0" applyNumberFormat="1" applyFont="1" applyBorder="1" applyAlignment="1">
      <alignment horizontal="right" vertical="center"/>
    </xf>
    <xf numFmtId="177" fontId="51" fillId="0" borderId="16" xfId="0" applyNumberFormat="1" applyFont="1" applyBorder="1" applyAlignment="1">
      <alignment horizontal="right" vertical="center"/>
    </xf>
    <xf numFmtId="177" fontId="51" fillId="0" borderId="17" xfId="0" applyNumberFormat="1" applyFont="1" applyBorder="1" applyAlignment="1">
      <alignment horizontal="right" vertical="center"/>
    </xf>
    <xf numFmtId="0" fontId="51" fillId="0" borderId="15" xfId="0" applyFont="1" applyBorder="1" applyAlignment="1" applyProtection="1">
      <alignment horizontal="left" vertical="center" wrapText="1" indent="1"/>
      <protection locked="0"/>
    </xf>
    <xf numFmtId="0" fontId="51" fillId="0" borderId="0" xfId="0" applyFont="1" applyAlignment="1">
      <alignment horizontal="center" vertical="center" wrapText="1"/>
    </xf>
    <xf numFmtId="0" fontId="51" fillId="0" borderId="18" xfId="0" applyFont="1" applyBorder="1" applyAlignment="1" applyProtection="1">
      <alignment horizontal="left" vertical="center" indent="1"/>
      <protection locked="0"/>
    </xf>
    <xf numFmtId="176" fontId="51" fillId="0" borderId="19" xfId="0" applyNumberFormat="1" applyFont="1" applyBorder="1" applyAlignment="1">
      <alignment horizontal="right" vertical="center"/>
    </xf>
    <xf numFmtId="177" fontId="51" fillId="0" borderId="19" xfId="0" applyNumberFormat="1" applyFont="1" applyBorder="1" applyAlignment="1">
      <alignment horizontal="right" vertical="center"/>
    </xf>
    <xf numFmtId="177" fontId="51" fillId="0" borderId="20" xfId="0" applyNumberFormat="1" applyFont="1" applyBorder="1" applyAlignment="1">
      <alignment horizontal="right" vertical="center"/>
    </xf>
    <xf numFmtId="0" fontId="51" fillId="26" borderId="16" xfId="0" applyFont="1" applyFill="1" applyBorder="1" applyAlignment="1" applyProtection="1">
      <alignment horizontal="center" vertical="center"/>
    </xf>
    <xf numFmtId="177" fontId="51" fillId="26" borderId="16" xfId="0" applyNumberFormat="1" applyFont="1" applyFill="1" applyBorder="1" applyAlignment="1" applyProtection="1">
      <alignment horizontal="right" vertical="center"/>
    </xf>
    <xf numFmtId="177" fontId="51" fillId="26" borderId="17" xfId="0" applyNumberFormat="1" applyFont="1" applyFill="1" applyBorder="1" applyAlignment="1" applyProtection="1">
      <alignment horizontal="right" vertical="center"/>
    </xf>
    <xf numFmtId="177" fontId="51" fillId="26" borderId="0" xfId="0" applyNumberFormat="1" applyFont="1" applyFill="1" applyBorder="1" applyAlignment="1" applyProtection="1">
      <alignment vertical="center"/>
    </xf>
    <xf numFmtId="177" fontId="51" fillId="26" borderId="0" xfId="0" applyNumberFormat="1" applyFont="1" applyFill="1" applyAlignment="1" applyProtection="1">
      <alignment vertical="center"/>
    </xf>
    <xf numFmtId="0" fontId="51" fillId="26" borderId="0" xfId="0" applyFont="1" applyFill="1" applyAlignment="1" applyProtection="1">
      <alignment vertical="center"/>
    </xf>
    <xf numFmtId="0" fontId="71" fillId="26" borderId="34" xfId="0" applyNumberFormat="1" applyFont="1" applyFill="1" applyBorder="1" applyAlignment="1" applyProtection="1">
      <alignment horizontal="center" vertical="center"/>
    </xf>
    <xf numFmtId="0" fontId="71" fillId="26" borderId="15" xfId="0" applyNumberFormat="1" applyFont="1" applyFill="1" applyBorder="1" applyAlignment="1" applyProtection="1">
      <alignment horizontal="left" vertical="center"/>
    </xf>
    <xf numFmtId="0" fontId="71" fillId="26" borderId="17" xfId="0" applyFont="1" applyFill="1" applyBorder="1" applyAlignment="1" applyProtection="1">
      <alignment horizontal="center" vertical="center"/>
    </xf>
    <xf numFmtId="0" fontId="71" fillId="26" borderId="15" xfId="0" applyNumberFormat="1" applyFont="1" applyFill="1" applyBorder="1" applyAlignment="1" applyProtection="1">
      <alignment horizontal="left" vertical="center" indent="1"/>
    </xf>
    <xf numFmtId="0" fontId="71" fillId="26" borderId="18" xfId="0" applyNumberFormat="1" applyFont="1" applyFill="1" applyBorder="1" applyAlignment="1" applyProtection="1">
      <alignment horizontal="left" vertical="center" indent="1"/>
    </xf>
    <xf numFmtId="0" fontId="71" fillId="26" borderId="20" xfId="0" applyFont="1" applyFill="1" applyBorder="1" applyAlignment="1" applyProtection="1">
      <alignment horizontal="center" vertical="center"/>
    </xf>
    <xf numFmtId="0" fontId="51" fillId="26" borderId="0" xfId="0" applyFont="1" applyFill="1" applyBorder="1" applyAlignment="1" applyProtection="1">
      <alignment vertical="center"/>
    </xf>
    <xf numFmtId="0" fontId="71" fillId="26" borderId="10" xfId="0" applyNumberFormat="1" applyFont="1" applyFill="1" applyBorder="1" applyAlignment="1" applyProtection="1">
      <alignment horizontal="center" vertical="center"/>
    </xf>
    <xf numFmtId="0" fontId="71" fillId="26" borderId="24" xfId="0" applyFont="1" applyFill="1" applyBorder="1" applyAlignment="1" applyProtection="1">
      <alignment horizontal="center" vertical="center"/>
    </xf>
    <xf numFmtId="0" fontId="71" fillId="26" borderId="37" xfId="0" applyFont="1" applyFill="1" applyBorder="1" applyAlignment="1" applyProtection="1">
      <alignment horizontal="center" vertical="center"/>
    </xf>
    <xf numFmtId="0" fontId="71" fillId="26" borderId="39" xfId="0" applyFont="1" applyFill="1" applyBorder="1" applyAlignment="1" applyProtection="1">
      <alignment horizontal="center" vertical="center"/>
    </xf>
    <xf numFmtId="0" fontId="71" fillId="26" borderId="38" xfId="0" applyFont="1" applyFill="1" applyBorder="1" applyAlignment="1" applyProtection="1">
      <alignment horizontal="center" vertical="center"/>
    </xf>
    <xf numFmtId="0" fontId="51" fillId="26" borderId="0" xfId="0" applyFont="1" applyFill="1" applyBorder="1" applyAlignment="1">
      <alignment vertical="center"/>
    </xf>
    <xf numFmtId="0" fontId="51" fillId="26" borderId="0" xfId="0" applyNumberFormat="1" applyFont="1" applyFill="1" applyBorder="1" applyAlignment="1" applyProtection="1">
      <alignment horizontal="left"/>
    </xf>
    <xf numFmtId="0" fontId="71" fillId="26" borderId="16" xfId="0" applyFont="1" applyFill="1" applyBorder="1" applyAlignment="1" applyProtection="1">
      <alignment horizontal="center" vertical="center"/>
    </xf>
    <xf numFmtId="0" fontId="71" fillId="26" borderId="19" xfId="0" applyFont="1" applyFill="1" applyBorder="1" applyAlignment="1" applyProtection="1">
      <alignment horizontal="center" vertical="center"/>
    </xf>
    <xf numFmtId="0" fontId="71" fillId="26" borderId="15" xfId="0" applyNumberFormat="1" applyFont="1" applyFill="1" applyBorder="1" applyAlignment="1" applyProtection="1">
      <alignment vertical="center"/>
    </xf>
    <xf numFmtId="176" fontId="3" fillId="0" borderId="10" xfId="0" applyNumberFormat="1" applyFont="1" applyBorder="1" applyAlignment="1" applyProtection="1">
      <alignment horizontal="center" vertical="center" wrapText="1"/>
      <protection locked="0"/>
    </xf>
    <xf numFmtId="176" fontId="3" fillId="0" borderId="11" xfId="0" applyNumberFormat="1" applyFont="1" applyBorder="1" applyAlignment="1" applyProtection="1">
      <alignment horizontal="center" vertical="center" wrapText="1"/>
      <protection locked="0"/>
    </xf>
    <xf numFmtId="0" fontId="56" fillId="0" borderId="34" xfId="0" applyNumberFormat="1" applyFont="1" applyFill="1" applyBorder="1" applyAlignment="1" applyProtection="1">
      <alignment horizontal="center" vertical="center"/>
    </xf>
    <xf numFmtId="0" fontId="56" fillId="0" borderId="24" xfId="0" applyNumberFormat="1" applyFont="1" applyFill="1" applyBorder="1" applyAlignment="1" applyProtection="1">
      <alignment horizontal="left" vertical="center"/>
    </xf>
    <xf numFmtId="0" fontId="56" fillId="0" borderId="27" xfId="0" applyFont="1" applyBorder="1" applyAlignment="1" applyProtection="1">
      <alignment horizontal="center" vertical="center"/>
    </xf>
    <xf numFmtId="177" fontId="56" fillId="0" borderId="27" xfId="0" applyNumberFormat="1" applyFont="1" applyBorder="1" applyAlignment="1">
      <alignment vertical="center"/>
    </xf>
    <xf numFmtId="177" fontId="56" fillId="0" borderId="28" xfId="0" applyNumberFormat="1" applyFont="1" applyBorder="1" applyAlignment="1">
      <alignment vertical="center"/>
    </xf>
    <xf numFmtId="0" fontId="56" fillId="0" borderId="25" xfId="0" applyNumberFormat="1" applyFont="1" applyFill="1" applyBorder="1" applyAlignment="1" applyProtection="1">
      <alignment horizontal="left" vertical="center" indent="1"/>
    </xf>
    <xf numFmtId="0" fontId="56" fillId="0" borderId="29" xfId="0" applyFont="1" applyBorder="1" applyAlignment="1" applyProtection="1">
      <alignment horizontal="center" vertical="center"/>
    </xf>
    <xf numFmtId="177" fontId="56" fillId="0" borderId="29" xfId="0" applyNumberFormat="1" applyFont="1" applyBorder="1" applyAlignment="1" applyProtection="1">
      <alignment horizontal="right" vertical="center"/>
    </xf>
    <xf numFmtId="177" fontId="56" fillId="0" borderId="30" xfId="0" applyNumberFormat="1" applyFont="1" applyBorder="1" applyAlignment="1" applyProtection="1">
      <alignment horizontal="right" vertical="center"/>
    </xf>
    <xf numFmtId="0" fontId="56" fillId="0" borderId="26" xfId="0" applyNumberFormat="1" applyFont="1" applyFill="1" applyBorder="1" applyAlignment="1" applyProtection="1">
      <alignment horizontal="left" vertical="center" indent="1"/>
    </xf>
    <xf numFmtId="0" fontId="56" fillId="0" borderId="22" xfId="0" applyFont="1" applyBorder="1" applyAlignment="1" applyProtection="1">
      <alignment horizontal="center" vertical="center"/>
    </xf>
    <xf numFmtId="177" fontId="56" fillId="0" borderId="22" xfId="0" applyNumberFormat="1" applyFont="1" applyBorder="1" applyAlignment="1" applyProtection="1">
      <alignment horizontal="right" vertical="center"/>
    </xf>
    <xf numFmtId="177" fontId="56" fillId="0" borderId="23" xfId="0" applyNumberFormat="1" applyFont="1" applyBorder="1" applyAlignment="1" applyProtection="1">
      <alignment horizontal="right" vertical="center"/>
    </xf>
    <xf numFmtId="0" fontId="56" fillId="0" borderId="13" xfId="0" applyNumberFormat="1" applyFont="1" applyFill="1" applyBorder="1" applyAlignment="1" applyProtection="1">
      <alignment horizontal="center" vertical="center"/>
    </xf>
    <xf numFmtId="0" fontId="56" fillId="0" borderId="24" xfId="0" applyFont="1" applyBorder="1" applyAlignment="1" applyProtection="1">
      <alignment horizontal="center" vertical="center"/>
    </xf>
    <xf numFmtId="0" fontId="56" fillId="0" borderId="37" xfId="0" applyFont="1" applyBorder="1" applyAlignment="1" applyProtection="1">
      <alignment horizontal="center" vertical="center"/>
    </xf>
    <xf numFmtId="0" fontId="56" fillId="0" borderId="38" xfId="0" applyFont="1" applyBorder="1" applyAlignment="1" applyProtection="1">
      <alignment horizontal="center" vertical="center"/>
    </xf>
    <xf numFmtId="0" fontId="56" fillId="0" borderId="39" xfId="0" applyFont="1" applyBorder="1" applyAlignment="1" applyProtection="1">
      <alignment horizontal="center" vertical="center"/>
    </xf>
    <xf numFmtId="177" fontId="56" fillId="0" borderId="35" xfId="0" applyNumberFormat="1" applyFont="1" applyBorder="1" applyAlignment="1" applyProtection="1">
      <alignment horizontal="right" vertical="center"/>
    </xf>
    <xf numFmtId="177" fontId="56" fillId="0" borderId="10" xfId="0" applyNumberFormat="1" applyFont="1" applyFill="1" applyBorder="1" applyAlignment="1">
      <alignment horizontal="center" vertical="center"/>
    </xf>
    <xf numFmtId="177" fontId="56" fillId="0" borderId="13" xfId="0" applyNumberFormat="1" applyFont="1" applyFill="1" applyBorder="1" applyAlignment="1">
      <alignment horizontal="center" vertical="center"/>
    </xf>
    <xf numFmtId="177" fontId="56" fillId="0" borderId="17" xfId="0" applyNumberFormat="1" applyFont="1" applyBorder="1" applyAlignment="1" applyProtection="1">
      <alignment horizontal="center" vertical="center"/>
    </xf>
    <xf numFmtId="0" fontId="56" fillId="0" borderId="27" xfId="0" applyFont="1" applyFill="1" applyBorder="1" applyAlignment="1" applyProtection="1">
      <alignment horizontal="center" vertical="center"/>
    </xf>
    <xf numFmtId="177" fontId="56" fillId="0" borderId="27" xfId="0" applyNumberFormat="1" applyFont="1" applyFill="1" applyBorder="1" applyAlignment="1">
      <alignment vertical="center"/>
    </xf>
    <xf numFmtId="0" fontId="56" fillId="0" borderId="28" xfId="0" applyFont="1" applyBorder="1" applyAlignment="1">
      <alignment vertical="center"/>
    </xf>
    <xf numFmtId="177" fontId="56" fillId="0" borderId="29" xfId="0" applyNumberFormat="1" applyFont="1" applyFill="1" applyBorder="1" applyAlignment="1" applyProtection="1">
      <alignment horizontal="right" vertical="center"/>
    </xf>
    <xf numFmtId="176" fontId="56" fillId="0" borderId="30" xfId="0" applyNumberFormat="1" applyFont="1" applyBorder="1" applyAlignment="1" applyProtection="1">
      <alignment horizontal="right" vertical="center"/>
    </xf>
    <xf numFmtId="177" fontId="56" fillId="0" borderId="35" xfId="0" applyNumberFormat="1" applyFont="1" applyFill="1" applyBorder="1" applyAlignment="1" applyProtection="1">
      <alignment horizontal="right" vertical="center"/>
    </xf>
    <xf numFmtId="176" fontId="56" fillId="0" borderId="45" xfId="0" applyNumberFormat="1" applyFont="1" applyBorder="1" applyAlignment="1" applyProtection="1">
      <alignment horizontal="right" vertical="center"/>
    </xf>
    <xf numFmtId="177" fontId="57" fillId="0" borderId="16" xfId="0" applyNumberFormat="1" applyFont="1" applyBorder="1" applyAlignment="1">
      <alignment vertical="center"/>
    </xf>
    <xf numFmtId="177" fontId="57" fillId="26" borderId="16" xfId="0" applyNumberFormat="1" applyFont="1" applyFill="1" applyBorder="1" applyAlignment="1">
      <alignment vertical="center"/>
    </xf>
    <xf numFmtId="0" fontId="56" fillId="0" borderId="25" xfId="0" applyNumberFormat="1" applyFont="1" applyFill="1" applyBorder="1" applyAlignment="1" applyProtection="1">
      <alignment horizontal="left" vertical="center"/>
    </xf>
    <xf numFmtId="0" fontId="56" fillId="0" borderId="25" xfId="0" applyNumberFormat="1" applyFont="1" applyFill="1" applyBorder="1" applyAlignment="1" applyProtection="1">
      <alignment vertical="center"/>
    </xf>
    <xf numFmtId="0" fontId="56" fillId="0" borderId="15" xfId="0" applyNumberFormat="1" applyFont="1" applyFill="1" applyBorder="1" applyAlignment="1" applyProtection="1">
      <alignment horizontal="left" vertical="center" indent="1"/>
    </xf>
    <xf numFmtId="0" fontId="56" fillId="0" borderId="15" xfId="0" applyNumberFormat="1" applyFont="1" applyFill="1" applyBorder="1" applyAlignment="1" applyProtection="1">
      <alignment vertical="center"/>
    </xf>
    <xf numFmtId="0" fontId="56" fillId="0" borderId="18" xfId="0" applyNumberFormat="1" applyFont="1" applyFill="1" applyBorder="1" applyAlignment="1" applyProtection="1">
      <alignment horizontal="left" vertical="center" indent="1"/>
    </xf>
    <xf numFmtId="0" fontId="56" fillId="0" borderId="35" xfId="0" applyFont="1" applyBorder="1" applyAlignment="1" applyProtection="1">
      <alignment horizontal="center" vertical="center"/>
    </xf>
    <xf numFmtId="0" fontId="42" fillId="26" borderId="56" xfId="883" applyFont="1" applyFill="1" applyBorder="1" applyAlignment="1">
      <alignment horizontal="center" vertical="center" wrapText="1"/>
    </xf>
    <xf numFmtId="177" fontId="3" fillId="0" borderId="10" xfId="0" applyNumberFormat="1" applyFont="1" applyBorder="1" applyAlignment="1" applyProtection="1">
      <alignment horizontal="center" vertical="center" wrapText="1"/>
      <protection locked="0"/>
    </xf>
    <xf numFmtId="49" fontId="61" fillId="26" borderId="38" xfId="883" applyNumberFormat="1" applyFont="1" applyFill="1" applyBorder="1" applyAlignment="1">
      <alignment horizontal="center" vertical="center"/>
    </xf>
    <xf numFmtId="49" fontId="61" fillId="26" borderId="33" xfId="883" applyNumberFormat="1" applyFont="1" applyFill="1" applyBorder="1" applyAlignment="1">
      <alignment horizontal="center" vertical="center"/>
    </xf>
    <xf numFmtId="176" fontId="61" fillId="26" borderId="17" xfId="883" applyNumberFormat="1" applyFont="1" applyFill="1" applyBorder="1" applyAlignment="1">
      <alignment horizontal="right" vertical="center"/>
    </xf>
    <xf numFmtId="176" fontId="61" fillId="26" borderId="44" xfId="883" applyNumberFormat="1" applyFont="1" applyFill="1" applyBorder="1" applyAlignment="1">
      <alignment horizontal="right" vertical="center"/>
    </xf>
    <xf numFmtId="180" fontId="3" fillId="0" borderId="11" xfId="0" applyNumberFormat="1" applyFont="1" applyFill="1" applyBorder="1" applyAlignment="1" applyProtection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/>
    </xf>
    <xf numFmtId="176" fontId="3" fillId="0" borderId="11" xfId="0" applyNumberFormat="1" applyFont="1" applyFill="1" applyBorder="1" applyAlignment="1" applyProtection="1">
      <alignment horizontal="center" vertical="center" wrapText="1"/>
    </xf>
    <xf numFmtId="177" fontId="3" fillId="0" borderId="13" xfId="0" applyNumberFormat="1" applyFont="1" applyFill="1" applyBorder="1" applyAlignment="1">
      <alignment horizontal="center" vertical="center"/>
    </xf>
    <xf numFmtId="177" fontId="57" fillId="0" borderId="19" xfId="0" applyNumberFormat="1" applyFont="1" applyBorder="1" applyAlignment="1">
      <alignment vertical="center"/>
    </xf>
    <xf numFmtId="176" fontId="56" fillId="0" borderId="36" xfId="0" applyNumberFormat="1" applyFont="1" applyBorder="1" applyAlignment="1" applyProtection="1">
      <alignment horizontal="right" vertical="center"/>
    </xf>
    <xf numFmtId="176" fontId="61" fillId="26" borderId="20" xfId="883" applyNumberFormat="1" applyFont="1" applyFill="1" applyBorder="1" applyAlignment="1">
      <alignment horizontal="right" vertical="center"/>
    </xf>
    <xf numFmtId="179" fontId="61" fillId="26" borderId="32" xfId="883" applyNumberFormat="1" applyFont="1" applyFill="1" applyBorder="1" applyAlignment="1">
      <alignment horizontal="right" vertical="center"/>
    </xf>
    <xf numFmtId="176" fontId="61" fillId="26" borderId="35" xfId="883" applyNumberFormat="1" applyFont="1" applyFill="1" applyBorder="1" applyAlignment="1">
      <alignment horizontal="right" vertical="center"/>
    </xf>
    <xf numFmtId="176" fontId="61" fillId="26" borderId="36" xfId="883" applyNumberFormat="1" applyFont="1" applyFill="1" applyBorder="1" applyAlignment="1">
      <alignment horizontal="right" vertical="center"/>
    </xf>
    <xf numFmtId="179" fontId="3" fillId="0" borderId="19" xfId="0" applyNumberFormat="1" applyFont="1" applyBorder="1" applyAlignment="1">
      <alignment vertical="center"/>
    </xf>
    <xf numFmtId="179" fontId="3" fillId="0" borderId="32" xfId="0" applyNumberFormat="1" applyFont="1" applyBorder="1" applyAlignment="1">
      <alignment vertical="center"/>
    </xf>
    <xf numFmtId="178" fontId="3" fillId="26" borderId="16" xfId="883" applyNumberFormat="1" applyFont="1" applyFill="1" applyBorder="1" applyAlignment="1">
      <alignment horizontal="center" vertical="center"/>
    </xf>
    <xf numFmtId="2" fontId="0" fillId="26" borderId="0" xfId="0" applyNumberFormat="1" applyFill="1" applyAlignment="1">
      <alignment vertical="center"/>
    </xf>
    <xf numFmtId="176" fontId="56" fillId="0" borderId="35" xfId="0" applyNumberFormat="1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horizontal="center" vertical="center"/>
    </xf>
    <xf numFmtId="0" fontId="3" fillId="0" borderId="37" xfId="0" applyFont="1" applyBorder="1" applyAlignment="1" applyProtection="1">
      <alignment horizontal="center" vertical="center"/>
    </xf>
    <xf numFmtId="0" fontId="3" fillId="0" borderId="39" xfId="0" applyFont="1" applyBorder="1" applyAlignment="1" applyProtection="1">
      <alignment horizontal="center" vertical="center"/>
    </xf>
    <xf numFmtId="0" fontId="3" fillId="0" borderId="38" xfId="0" applyFont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0" fontId="3" fillId="0" borderId="25" xfId="0" applyNumberFormat="1" applyFont="1" applyFill="1" applyBorder="1" applyAlignment="1" applyProtection="1">
      <alignment horizontal="left" vertical="center" indent="1"/>
    </xf>
    <xf numFmtId="0" fontId="3" fillId="0" borderId="17" xfId="0" applyFont="1" applyBorder="1" applyAlignment="1" applyProtection="1">
      <alignment horizontal="center" vertical="center"/>
    </xf>
    <xf numFmtId="177" fontId="3" fillId="0" borderId="16" xfId="0" applyNumberFormat="1" applyFont="1" applyBorder="1" applyAlignment="1" applyProtection="1">
      <alignment horizontal="right" vertical="center"/>
    </xf>
    <xf numFmtId="177" fontId="3" fillId="0" borderId="17" xfId="0" applyNumberFormat="1" applyFont="1" applyBorder="1" applyAlignment="1" applyProtection="1">
      <alignment horizontal="right" vertical="center"/>
    </xf>
    <xf numFmtId="0" fontId="3" fillId="0" borderId="15" xfId="0" applyNumberFormat="1" applyFont="1" applyFill="1" applyBorder="1" applyAlignment="1" applyProtection="1">
      <alignment horizontal="center" vertical="center"/>
    </xf>
    <xf numFmtId="0" fontId="3" fillId="0" borderId="18" xfId="0" applyNumberFormat="1" applyFont="1" applyFill="1" applyBorder="1" applyAlignment="1" applyProtection="1">
      <alignment horizontal="center" vertical="center"/>
    </xf>
    <xf numFmtId="177" fontId="3" fillId="0" borderId="19" xfId="0" applyNumberFormat="1" applyFont="1" applyBorder="1" applyAlignment="1" applyProtection="1">
      <alignment horizontal="right" vertical="center"/>
    </xf>
    <xf numFmtId="180" fontId="0" fillId="0" borderId="0" xfId="0" applyNumberFormat="1" applyBorder="1" applyAlignment="1">
      <alignment vertical="center"/>
    </xf>
    <xf numFmtId="180" fontId="0" fillId="0" borderId="0" xfId="0" applyNumberFormat="1" applyAlignment="1">
      <alignment vertical="center"/>
    </xf>
    <xf numFmtId="0" fontId="61" fillId="26" borderId="16" xfId="0" applyFont="1" applyFill="1" applyBorder="1" applyAlignment="1" applyProtection="1">
      <alignment horizontal="center" vertical="center"/>
    </xf>
    <xf numFmtId="0" fontId="61" fillId="0" borderId="15" xfId="0" applyNumberFormat="1" applyFont="1" applyFill="1" applyBorder="1" applyAlignment="1" applyProtection="1">
      <alignment horizontal="left" vertical="center"/>
    </xf>
    <xf numFmtId="0" fontId="61" fillId="0" borderId="17" xfId="0" applyFont="1" applyBorder="1" applyAlignment="1" applyProtection="1">
      <alignment horizontal="center" vertical="center"/>
    </xf>
    <xf numFmtId="177" fontId="61" fillId="0" borderId="17" xfId="0" applyNumberFormat="1" applyFont="1" applyBorder="1" applyAlignment="1" applyProtection="1">
      <alignment horizontal="center" vertical="center"/>
    </xf>
    <xf numFmtId="177" fontId="61" fillId="0" borderId="17" xfId="0" applyNumberFormat="1" applyFont="1" applyBorder="1" applyAlignment="1" applyProtection="1">
      <alignment horizontal="right" vertical="center"/>
    </xf>
    <xf numFmtId="0" fontId="61" fillId="0" borderId="15" xfId="0" applyNumberFormat="1" applyFont="1" applyFill="1" applyBorder="1" applyAlignment="1" applyProtection="1">
      <alignment horizontal="left" vertical="center" indent="1"/>
    </xf>
    <xf numFmtId="177" fontId="61" fillId="0" borderId="0" xfId="0" applyNumberFormat="1" applyFont="1" applyAlignment="1">
      <alignment horizontal="right" vertical="center" indent="2"/>
    </xf>
    <xf numFmtId="0" fontId="61" fillId="0" borderId="0" xfId="0" applyFont="1" applyAlignment="1">
      <alignment horizontal="right" vertical="center" indent="2"/>
    </xf>
    <xf numFmtId="177" fontId="61" fillId="0" borderId="13" xfId="0" applyNumberFormat="1" applyFont="1" applyFill="1" applyBorder="1" applyAlignment="1" applyProtection="1">
      <alignment horizontal="right" vertical="center" indent="2"/>
    </xf>
    <xf numFmtId="177" fontId="61" fillId="0" borderId="14" xfId="0" applyNumberFormat="1" applyFont="1" applyFill="1" applyBorder="1" applyAlignment="1" applyProtection="1">
      <alignment horizontal="right" vertical="center" indent="2"/>
    </xf>
    <xf numFmtId="177" fontId="61" fillId="0" borderId="16" xfId="0" applyNumberFormat="1" applyFont="1" applyFill="1" applyBorder="1" applyAlignment="1" applyProtection="1">
      <alignment horizontal="right" vertical="center" indent="2"/>
    </xf>
    <xf numFmtId="177" fontId="61" fillId="0" borderId="17" xfId="0" applyNumberFormat="1" applyFont="1" applyFill="1" applyBorder="1" applyAlignment="1" applyProtection="1">
      <alignment horizontal="right" vertical="center" indent="2"/>
    </xf>
    <xf numFmtId="177" fontId="61" fillId="0" borderId="19" xfId="0" applyNumberFormat="1" applyFont="1" applyFill="1" applyBorder="1" applyAlignment="1" applyProtection="1">
      <alignment horizontal="right" vertical="center" indent="2"/>
    </xf>
    <xf numFmtId="177" fontId="61" fillId="0" borderId="20" xfId="0" applyNumberFormat="1" applyFont="1" applyFill="1" applyBorder="1" applyAlignment="1" applyProtection="1">
      <alignment horizontal="right" vertical="center" indent="2"/>
    </xf>
    <xf numFmtId="0" fontId="3" fillId="26" borderId="55" xfId="883" applyFont="1" applyFill="1" applyBorder="1" applyAlignment="1">
      <alignment horizontal="center" vertical="center" wrapText="1"/>
    </xf>
    <xf numFmtId="0" fontId="3" fillId="0" borderId="16" xfId="0" applyNumberFormat="1" applyFont="1" applyFill="1" applyBorder="1" applyAlignment="1" applyProtection="1">
      <alignment horizontal="center" vertical="center"/>
    </xf>
    <xf numFmtId="177" fontId="3" fillId="0" borderId="20" xfId="0" applyNumberFormat="1" applyFont="1" applyBorder="1" applyAlignment="1" applyProtection="1">
      <alignment horizontal="right" vertical="center"/>
    </xf>
    <xf numFmtId="0" fontId="61" fillId="26" borderId="20" xfId="0" applyFont="1" applyFill="1" applyBorder="1" applyAlignment="1" applyProtection="1">
      <alignment horizontal="center" vertical="center"/>
    </xf>
    <xf numFmtId="177" fontId="51" fillId="26" borderId="13" xfId="0" applyNumberFormat="1" applyFont="1" applyFill="1" applyBorder="1" applyAlignment="1" applyProtection="1">
      <alignment horizontal="right" vertical="center"/>
    </xf>
    <xf numFmtId="177" fontId="51" fillId="26" borderId="14" xfId="0" applyNumberFormat="1" applyFont="1" applyFill="1" applyBorder="1" applyAlignment="1" applyProtection="1">
      <alignment horizontal="right" vertical="center"/>
    </xf>
    <xf numFmtId="177" fontId="51" fillId="26" borderId="19" xfId="0" applyNumberFormat="1" applyFont="1" applyFill="1" applyBorder="1" applyAlignment="1" applyProtection="1">
      <alignment horizontal="right" vertical="center"/>
    </xf>
    <xf numFmtId="177" fontId="51" fillId="26" borderId="20" xfId="0" applyNumberFormat="1" applyFont="1" applyFill="1" applyBorder="1" applyAlignment="1" applyProtection="1">
      <alignment horizontal="right" vertical="center"/>
    </xf>
    <xf numFmtId="0" fontId="51" fillId="0" borderId="12" xfId="0" applyNumberFormat="1" applyFont="1" applyFill="1" applyBorder="1" applyAlignment="1" applyProtection="1">
      <alignment horizontal="center" vertical="center"/>
    </xf>
    <xf numFmtId="0" fontId="51" fillId="0" borderId="31" xfId="0" applyNumberFormat="1" applyFont="1" applyFill="1" applyBorder="1" applyAlignment="1" applyProtection="1">
      <alignment horizontal="center" vertical="center"/>
    </xf>
    <xf numFmtId="177" fontId="51" fillId="0" borderId="22" xfId="0" applyNumberFormat="1" applyFont="1" applyBorder="1" applyAlignment="1" applyProtection="1">
      <alignment horizontal="right" vertical="center"/>
    </xf>
    <xf numFmtId="177" fontId="51" fillId="0" borderId="23" xfId="0" applyNumberFormat="1" applyFont="1" applyBorder="1" applyAlignment="1" applyProtection="1">
      <alignment horizontal="right" vertical="center"/>
    </xf>
    <xf numFmtId="177" fontId="3" fillId="26" borderId="17" xfId="0" applyNumberFormat="1" applyFont="1" applyFill="1" applyBorder="1" applyAlignment="1" applyProtection="1">
      <alignment horizontal="right" vertical="center"/>
    </xf>
    <xf numFmtId="177" fontId="3" fillId="26" borderId="32" xfId="0" applyNumberFormat="1" applyFont="1" applyFill="1" applyBorder="1" applyAlignment="1" applyProtection="1">
      <alignment horizontal="right" vertical="center"/>
    </xf>
    <xf numFmtId="177" fontId="3" fillId="26" borderId="20" xfId="0" applyNumberFormat="1" applyFont="1" applyFill="1" applyBorder="1" applyAlignment="1" applyProtection="1">
      <alignment horizontal="right" vertical="center"/>
    </xf>
    <xf numFmtId="177" fontId="71" fillId="26" borderId="17" xfId="0" applyNumberFormat="1" applyFont="1" applyFill="1" applyBorder="1" applyAlignment="1" applyProtection="1">
      <alignment horizontal="right" vertical="center"/>
    </xf>
    <xf numFmtId="177" fontId="71" fillId="26" borderId="30" xfId="0" applyNumberFormat="1" applyFont="1" applyFill="1" applyBorder="1" applyAlignment="1" applyProtection="1">
      <alignment horizontal="right" vertical="center"/>
    </xf>
    <xf numFmtId="177" fontId="71" fillId="26" borderId="20" xfId="0" applyNumberFormat="1" applyFont="1" applyFill="1" applyBorder="1" applyAlignment="1" applyProtection="1">
      <alignment horizontal="right" vertical="center"/>
    </xf>
    <xf numFmtId="177" fontId="71" fillId="26" borderId="36" xfId="0" applyNumberFormat="1" applyFont="1" applyFill="1" applyBorder="1" applyAlignment="1" applyProtection="1">
      <alignment horizontal="right" vertical="center"/>
    </xf>
    <xf numFmtId="177" fontId="51" fillId="0" borderId="29" xfId="0" applyNumberFormat="1" applyFont="1" applyBorder="1" applyAlignment="1" applyProtection="1">
      <alignment vertical="center"/>
    </xf>
    <xf numFmtId="177" fontId="51" fillId="0" borderId="30" xfId="0" applyNumberFormat="1" applyFont="1" applyBorder="1" applyAlignment="1" applyProtection="1">
      <alignment vertical="center"/>
    </xf>
    <xf numFmtId="177" fontId="51" fillId="0" borderId="22" xfId="0" applyNumberFormat="1" applyFont="1" applyBorder="1" applyAlignment="1" applyProtection="1">
      <alignment vertical="center"/>
    </xf>
    <xf numFmtId="177" fontId="51" fillId="0" borderId="23" xfId="0" applyNumberFormat="1" applyFont="1" applyBorder="1" applyAlignment="1" applyProtection="1">
      <alignment vertical="center"/>
    </xf>
    <xf numFmtId="0" fontId="0" fillId="26" borderId="0" xfId="0" applyFill="1" applyBorder="1" applyAlignment="1">
      <alignment vertical="center"/>
    </xf>
    <xf numFmtId="177" fontId="3" fillId="26" borderId="10" xfId="0" applyNumberFormat="1" applyFont="1" applyFill="1" applyBorder="1" applyAlignment="1">
      <alignment horizontal="center" vertical="center"/>
    </xf>
    <xf numFmtId="176" fontId="3" fillId="26" borderId="11" xfId="0" applyNumberFormat="1" applyFont="1" applyFill="1" applyBorder="1" applyAlignment="1" applyProtection="1">
      <alignment horizontal="center" vertical="center" wrapText="1"/>
    </xf>
    <xf numFmtId="0" fontId="3" fillId="26" borderId="0" xfId="0" applyFont="1" applyFill="1" applyBorder="1" applyAlignment="1">
      <alignment vertical="center"/>
    </xf>
    <xf numFmtId="0" fontId="3" fillId="26" borderId="0" xfId="0" applyFont="1" applyFill="1" applyAlignment="1">
      <alignment vertical="center"/>
    </xf>
    <xf numFmtId="0" fontId="4" fillId="26" borderId="0" xfId="0" applyFont="1" applyFill="1" applyBorder="1" applyAlignment="1">
      <alignment vertical="center"/>
    </xf>
    <xf numFmtId="0" fontId="4" fillId="26" borderId="0" xfId="0" applyFont="1" applyFill="1" applyAlignment="1">
      <alignment vertical="center"/>
    </xf>
    <xf numFmtId="0" fontId="2" fillId="26" borderId="0" xfId="0" applyFont="1" applyFill="1" applyAlignment="1">
      <alignment vertical="center"/>
    </xf>
    <xf numFmtId="0" fontId="2" fillId="26" borderId="0" xfId="0" applyFont="1" applyFill="1" applyAlignment="1">
      <alignment horizontal="right" vertical="center"/>
    </xf>
    <xf numFmtId="177" fontId="0" fillId="26" borderId="0" xfId="0" applyNumberFormat="1" applyFill="1" applyAlignment="1">
      <alignment horizontal="right" vertical="center"/>
    </xf>
    <xf numFmtId="176" fontId="0" fillId="26" borderId="0" xfId="0" applyNumberFormat="1" applyFill="1" applyAlignment="1">
      <alignment horizontal="right" vertical="center"/>
    </xf>
    <xf numFmtId="0" fontId="2" fillId="26" borderId="0" xfId="0" applyFont="1" applyFill="1" applyBorder="1" applyAlignment="1" applyProtection="1">
      <alignment vertical="center"/>
    </xf>
    <xf numFmtId="0" fontId="2" fillId="26" borderId="0" xfId="0" applyFont="1" applyFill="1" applyAlignment="1" applyProtection="1">
      <alignment vertical="center"/>
    </xf>
    <xf numFmtId="0" fontId="51" fillId="26" borderId="34" xfId="0" applyNumberFormat="1" applyFont="1" applyFill="1" applyBorder="1" applyAlignment="1" applyProtection="1">
      <alignment horizontal="center" vertical="center"/>
    </xf>
    <xf numFmtId="0" fontId="51" fillId="26" borderId="10" xfId="0" applyNumberFormat="1" applyFont="1" applyFill="1" applyBorder="1" applyAlignment="1" applyProtection="1">
      <alignment horizontal="center" vertical="center"/>
    </xf>
    <xf numFmtId="0" fontId="51" fillId="26" borderId="40" xfId="0" applyFont="1" applyFill="1" applyBorder="1" applyAlignment="1" applyProtection="1">
      <alignment horizontal="center" vertical="center"/>
    </xf>
    <xf numFmtId="0" fontId="51" fillId="26" borderId="41" xfId="0" applyFont="1" applyFill="1" applyBorder="1" applyAlignment="1" applyProtection="1">
      <alignment horizontal="center" vertical="center"/>
    </xf>
    <xf numFmtId="0" fontId="51" fillId="26" borderId="42" xfId="0" applyFont="1" applyFill="1" applyBorder="1" applyAlignment="1" applyProtection="1">
      <alignment horizontal="center" vertical="center"/>
    </xf>
    <xf numFmtId="0" fontId="51" fillId="26" borderId="43" xfId="0" applyFont="1" applyFill="1" applyBorder="1" applyAlignment="1" applyProtection="1">
      <alignment horizontal="center" vertical="center"/>
    </xf>
    <xf numFmtId="0" fontId="51" fillId="26" borderId="13" xfId="0" applyFont="1" applyFill="1" applyBorder="1" applyAlignment="1" applyProtection="1">
      <alignment horizontal="center" vertical="center"/>
    </xf>
    <xf numFmtId="0" fontId="51" fillId="26" borderId="19" xfId="0" applyFont="1" applyFill="1" applyBorder="1" applyAlignment="1" applyProtection="1">
      <alignment horizontal="center" vertical="center"/>
    </xf>
    <xf numFmtId="0" fontId="2" fillId="26" borderId="0" xfId="0" applyNumberFormat="1" applyFont="1" applyFill="1" applyBorder="1" applyAlignment="1" applyProtection="1"/>
    <xf numFmtId="0" fontId="2" fillId="26" borderId="0" xfId="0" applyFont="1" applyFill="1" applyBorder="1" applyAlignment="1">
      <alignment vertical="center"/>
    </xf>
    <xf numFmtId="177" fontId="71" fillId="26" borderId="0" xfId="0" applyNumberFormat="1" applyFont="1" applyFill="1" applyBorder="1" applyAlignment="1" applyProtection="1">
      <alignment horizontal="right" vertical="center"/>
    </xf>
    <xf numFmtId="177" fontId="71" fillId="26" borderId="32" xfId="0" applyNumberFormat="1" applyFont="1" applyFill="1" applyBorder="1" applyAlignment="1" applyProtection="1">
      <alignment horizontal="right" vertical="center"/>
    </xf>
    <xf numFmtId="177" fontId="71" fillId="26" borderId="16" xfId="0" applyNumberFormat="1" applyFont="1" applyFill="1" applyBorder="1" applyAlignment="1" applyProtection="1">
      <alignment horizontal="right" vertical="center"/>
    </xf>
    <xf numFmtId="177" fontId="3" fillId="26" borderId="0" xfId="0" applyNumberFormat="1" applyFont="1" applyFill="1" applyBorder="1" applyAlignment="1">
      <alignment vertical="center"/>
    </xf>
    <xf numFmtId="177" fontId="71" fillId="26" borderId="19" xfId="0" applyNumberFormat="1" applyFont="1" applyFill="1" applyBorder="1" applyAlignment="1" applyProtection="1">
      <alignment horizontal="right" vertical="center"/>
    </xf>
    <xf numFmtId="0" fontId="71" fillId="26" borderId="40" xfId="0" applyFont="1" applyFill="1" applyBorder="1" applyAlignment="1" applyProtection="1">
      <alignment horizontal="center" vertical="center"/>
    </xf>
    <xf numFmtId="0" fontId="71" fillId="26" borderId="41" xfId="0" applyFont="1" applyFill="1" applyBorder="1" applyAlignment="1" applyProtection="1">
      <alignment horizontal="center" vertical="center"/>
    </xf>
    <xf numFmtId="0" fontId="71" fillId="26" borderId="42" xfId="0" applyFont="1" applyFill="1" applyBorder="1" applyAlignment="1" applyProtection="1">
      <alignment horizontal="center" vertical="center"/>
    </xf>
    <xf numFmtId="0" fontId="71" fillId="26" borderId="43" xfId="0" applyFont="1" applyFill="1" applyBorder="1" applyAlignment="1" applyProtection="1">
      <alignment horizontal="center" vertical="center"/>
    </xf>
    <xf numFmtId="0" fontId="54" fillId="26" borderId="0" xfId="883" applyFont="1" applyFill="1" applyAlignment="1">
      <alignment horizontal="center" vertical="center"/>
    </xf>
    <xf numFmtId="0" fontId="61" fillId="26" borderId="58" xfId="883" applyFont="1" applyFill="1" applyBorder="1" applyAlignment="1">
      <alignment horizontal="left" vertical="center"/>
    </xf>
    <xf numFmtId="0" fontId="61" fillId="0" borderId="0" xfId="0" applyFont="1" applyAlignment="1" applyProtection="1">
      <alignment horizontal="left" vertical="center"/>
      <protection locked="0"/>
    </xf>
    <xf numFmtId="0" fontId="47" fillId="0" borderId="0" xfId="0" applyFont="1" applyBorder="1" applyAlignment="1" applyProtection="1">
      <alignment horizontal="right" vertical="center"/>
      <protection locked="0"/>
    </xf>
    <xf numFmtId="0" fontId="49" fillId="0" borderId="0" xfId="0" applyFont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 wrapText="1"/>
      <protection locked="0"/>
    </xf>
    <xf numFmtId="0" fontId="47" fillId="0" borderId="34" xfId="0" applyFont="1" applyBorder="1" applyAlignment="1" applyProtection="1">
      <alignment horizontal="center" vertical="center" wrapText="1"/>
      <protection locked="0"/>
    </xf>
    <xf numFmtId="177" fontId="47" fillId="0" borderId="10" xfId="0" applyNumberFormat="1" applyFont="1" applyBorder="1" applyAlignment="1" applyProtection="1">
      <alignment horizontal="center" vertical="center"/>
      <protection locked="0"/>
    </xf>
    <xf numFmtId="177" fontId="47" fillId="0" borderId="10" xfId="0" applyNumberFormat="1" applyFont="1" applyFill="1" applyBorder="1" applyAlignment="1" applyProtection="1">
      <alignment horizontal="center" vertical="center"/>
      <protection locked="0"/>
    </xf>
    <xf numFmtId="177" fontId="47" fillId="0" borderId="11" xfId="0" applyNumberFormat="1" applyFont="1" applyFill="1" applyBorder="1" applyAlignment="1" applyProtection="1">
      <alignment horizontal="center" vertical="center"/>
      <protection locked="0"/>
    </xf>
    <xf numFmtId="177" fontId="51" fillId="0" borderId="11" xfId="0" applyNumberFormat="1" applyFont="1" applyFill="1" applyBorder="1" applyAlignment="1" applyProtection="1">
      <alignment horizontal="center" vertical="center"/>
      <protection locked="0"/>
    </xf>
    <xf numFmtId="177" fontId="51" fillId="0" borderId="21" xfId="0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 vertical="center"/>
      <protection locked="0"/>
    </xf>
    <xf numFmtId="0" fontId="54" fillId="0" borderId="0" xfId="0" applyFont="1" applyBorder="1" applyAlignment="1" applyProtection="1">
      <alignment horizontal="center" vertical="center"/>
      <protection locked="0"/>
    </xf>
    <xf numFmtId="176" fontId="51" fillId="0" borderId="11" xfId="0" applyNumberFormat="1" applyFont="1" applyBorder="1" applyAlignment="1" applyProtection="1">
      <alignment horizontal="center" vertical="center"/>
      <protection locked="0"/>
    </xf>
    <xf numFmtId="176" fontId="51" fillId="0" borderId="21" xfId="0" applyNumberFormat="1" applyFont="1" applyBorder="1" applyAlignment="1" applyProtection="1">
      <alignment horizontal="center" vertical="center"/>
      <protection locked="0"/>
    </xf>
    <xf numFmtId="176" fontId="51" fillId="0" borderId="34" xfId="0" applyNumberFormat="1" applyFont="1" applyBorder="1" applyAlignment="1" applyProtection="1">
      <alignment horizontal="center" vertical="center"/>
      <protection locked="0"/>
    </xf>
    <xf numFmtId="0" fontId="61" fillId="26" borderId="0" xfId="0" applyFont="1" applyFill="1" applyAlignment="1">
      <alignment horizontal="left" vertical="center"/>
    </xf>
    <xf numFmtId="0" fontId="54" fillId="26" borderId="0" xfId="883" applyFont="1" applyFill="1" applyBorder="1" applyAlignment="1">
      <alignment horizontal="center" vertical="center"/>
    </xf>
    <xf numFmtId="0" fontId="61" fillId="26" borderId="46" xfId="883" applyFont="1" applyFill="1" applyBorder="1" applyAlignment="1">
      <alignment horizontal="center" vertical="center" wrapText="1"/>
    </xf>
    <xf numFmtId="176" fontId="61" fillId="26" borderId="47" xfId="883" applyNumberFormat="1" applyFont="1" applyFill="1" applyBorder="1" applyAlignment="1">
      <alignment horizontal="center" vertical="center" wrapText="1"/>
    </xf>
    <xf numFmtId="176" fontId="61" fillId="26" borderId="48" xfId="883" applyNumberFormat="1" applyFont="1" applyFill="1" applyBorder="1" applyAlignment="1">
      <alignment horizontal="center" vertical="center" wrapText="1"/>
    </xf>
    <xf numFmtId="0" fontId="61" fillId="26" borderId="0" xfId="883" applyFont="1" applyFill="1" applyBorder="1" applyAlignment="1">
      <alignment horizontal="right" vertical="center"/>
    </xf>
    <xf numFmtId="176" fontId="61" fillId="26" borderId="21" xfId="883" applyNumberFormat="1" applyFont="1" applyFill="1" applyBorder="1" applyAlignment="1">
      <alignment horizontal="center" vertical="center"/>
    </xf>
    <xf numFmtId="0" fontId="43" fillId="0" borderId="0" xfId="883" applyFont="1" applyAlignment="1">
      <alignment horizontal="left" vertical="center"/>
    </xf>
    <xf numFmtId="0" fontId="61" fillId="26" borderId="0" xfId="883" applyFont="1" applyFill="1" applyAlignment="1">
      <alignment horizontal="right" vertical="center"/>
    </xf>
    <xf numFmtId="0" fontId="61" fillId="26" borderId="34" xfId="883" applyFont="1" applyFill="1" applyBorder="1" applyAlignment="1">
      <alignment horizontal="center" vertical="center" wrapText="1"/>
    </xf>
    <xf numFmtId="0" fontId="61" fillId="26" borderId="11" xfId="883" applyFont="1" applyFill="1" applyBorder="1" applyAlignment="1">
      <alignment horizontal="center" vertical="center" wrapText="1"/>
    </xf>
    <xf numFmtId="0" fontId="61" fillId="26" borderId="10" xfId="883" applyFont="1" applyFill="1" applyBorder="1" applyAlignment="1">
      <alignment horizontal="center" vertical="center" wrapText="1"/>
    </xf>
    <xf numFmtId="0" fontId="61" fillId="26" borderId="21" xfId="883" applyFont="1" applyFill="1" applyBorder="1" applyAlignment="1">
      <alignment horizontal="center" vertical="center"/>
    </xf>
    <xf numFmtId="0" fontId="61" fillId="26" borderId="47" xfId="883" applyFont="1" applyFill="1" applyBorder="1" applyAlignment="1">
      <alignment horizontal="center" vertical="center" wrapText="1"/>
    </xf>
    <xf numFmtId="0" fontId="61" fillId="26" borderId="48" xfId="883" applyFont="1" applyFill="1" applyBorder="1" applyAlignment="1">
      <alignment horizontal="center" vertical="center" wrapText="1"/>
    </xf>
    <xf numFmtId="0" fontId="70" fillId="0" borderId="0" xfId="0" applyFont="1" applyBorder="1" applyAlignment="1">
      <alignment horizontal="center" vertical="center"/>
    </xf>
    <xf numFmtId="0" fontId="70" fillId="0" borderId="0" xfId="0" applyFont="1" applyBorder="1" applyAlignment="1">
      <alignment vertical="center"/>
    </xf>
    <xf numFmtId="0" fontId="71" fillId="0" borderId="34" xfId="0" applyFont="1" applyBorder="1" applyAlignment="1">
      <alignment horizontal="center" vertical="center"/>
    </xf>
    <xf numFmtId="0" fontId="50" fillId="0" borderId="11" xfId="0" applyNumberFormat="1" applyFont="1" applyBorder="1" applyAlignment="1">
      <alignment horizontal="center" vertical="center"/>
    </xf>
    <xf numFmtId="0" fontId="50" fillId="0" borderId="21" xfId="0" applyNumberFormat="1" applyFont="1" applyBorder="1" applyAlignment="1">
      <alignment horizontal="center" vertical="center"/>
    </xf>
    <xf numFmtId="0" fontId="50" fillId="0" borderId="34" xfId="0" applyNumberFormat="1" applyFont="1" applyBorder="1" applyAlignment="1">
      <alignment horizontal="center" vertical="center"/>
    </xf>
    <xf numFmtId="0" fontId="71" fillId="0" borderId="11" xfId="0" applyNumberFormat="1" applyFont="1" applyBorder="1" applyAlignment="1">
      <alignment horizontal="center" vertical="center"/>
    </xf>
    <xf numFmtId="0" fontId="71" fillId="0" borderId="21" xfId="0" applyNumberFormat="1" applyFont="1" applyBorder="1" applyAlignment="1">
      <alignment horizontal="center" vertical="center"/>
    </xf>
    <xf numFmtId="0" fontId="71" fillId="0" borderId="34" xfId="0" applyNumberFormat="1" applyFont="1" applyBorder="1" applyAlignment="1">
      <alignment horizontal="center" vertical="center"/>
    </xf>
    <xf numFmtId="0" fontId="73" fillId="0" borderId="0" xfId="0" applyFont="1" applyBorder="1" applyAlignment="1">
      <alignment horizontal="right" vertical="center"/>
    </xf>
    <xf numFmtId="0" fontId="72" fillId="0" borderId="0" xfId="0" applyFont="1" applyBorder="1" applyAlignment="1">
      <alignment horizontal="left" vertical="center"/>
    </xf>
    <xf numFmtId="0" fontId="74" fillId="0" borderId="31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1" fillId="0" borderId="0" xfId="0" applyFont="1" applyAlignment="1">
      <alignment horizontal="center" vertic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47" fillId="0" borderId="18" xfId="0" applyNumberFormat="1" applyFont="1" applyFill="1" applyBorder="1" applyAlignment="1" applyProtection="1">
      <alignment horizontal="center" vertical="center"/>
    </xf>
    <xf numFmtId="0" fontId="47" fillId="0" borderId="13" xfId="0" applyNumberFormat="1" applyFont="1" applyFill="1" applyBorder="1" applyAlignment="1" applyProtection="1">
      <alignment horizontal="center" vertical="center"/>
    </xf>
    <xf numFmtId="0" fontId="47" fillId="0" borderId="19" xfId="0" applyNumberFormat="1" applyFont="1" applyFill="1" applyBorder="1" applyAlignment="1" applyProtection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54" fillId="0" borderId="32" xfId="0" applyFont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41" fillId="26" borderId="0" xfId="0" applyFont="1" applyFill="1" applyAlignment="1">
      <alignment horizontal="center" vertical="center"/>
    </xf>
    <xf numFmtId="0" fontId="3" fillId="26" borderId="12" xfId="0" applyNumberFormat="1" applyFont="1" applyFill="1" applyBorder="1" applyAlignment="1" applyProtection="1">
      <alignment horizontal="center" vertical="center"/>
    </xf>
    <xf numFmtId="0" fontId="56" fillId="26" borderId="18" xfId="0" applyNumberFormat="1" applyFont="1" applyFill="1" applyBorder="1" applyAlignment="1" applyProtection="1">
      <alignment horizontal="center" vertical="center"/>
    </xf>
    <xf numFmtId="0" fontId="56" fillId="26" borderId="13" xfId="0" applyNumberFormat="1" applyFont="1" applyFill="1" applyBorder="1" applyAlignment="1" applyProtection="1">
      <alignment horizontal="center" vertical="center"/>
    </xf>
    <xf numFmtId="0" fontId="56" fillId="26" borderId="19" xfId="0" applyNumberFormat="1" applyFont="1" applyFill="1" applyBorder="1" applyAlignment="1" applyProtection="1">
      <alignment horizontal="center" vertical="center"/>
    </xf>
    <xf numFmtId="0" fontId="56" fillId="26" borderId="10" xfId="0" applyFont="1" applyFill="1" applyBorder="1" applyAlignment="1">
      <alignment horizontal="center" vertical="center"/>
    </xf>
    <xf numFmtId="0" fontId="56" fillId="26" borderId="11" xfId="0" applyFont="1" applyFill="1" applyBorder="1" applyAlignment="1">
      <alignment horizontal="center" vertical="center"/>
    </xf>
    <xf numFmtId="0" fontId="54" fillId="26" borderId="0" xfId="0" applyFont="1" applyFill="1" applyAlignment="1">
      <alignment horizontal="center" vertical="center"/>
    </xf>
    <xf numFmtId="0" fontId="70" fillId="26" borderId="0" xfId="0" applyFont="1" applyFill="1" applyAlignment="1">
      <alignment horizontal="center" vertical="center"/>
    </xf>
    <xf numFmtId="0" fontId="5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56" fillId="0" borderId="10" xfId="0" applyFont="1" applyBorder="1" applyAlignment="1">
      <alignment horizontal="center" vertical="center"/>
    </xf>
    <xf numFmtId="0" fontId="56" fillId="0" borderId="10" xfId="0" applyFont="1" applyFill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6" fillId="0" borderId="31" xfId="0" applyNumberFormat="1" applyFont="1" applyFill="1" applyBorder="1" applyAlignment="1" applyProtection="1">
      <alignment horizontal="center" vertical="center"/>
    </xf>
    <xf numFmtId="0" fontId="56" fillId="0" borderId="32" xfId="0" applyNumberFormat="1" applyFont="1" applyFill="1" applyBorder="1" applyAlignment="1" applyProtection="1">
      <alignment horizontal="center" vertical="center"/>
    </xf>
    <xf numFmtId="0" fontId="56" fillId="0" borderId="13" xfId="0" applyNumberFormat="1" applyFont="1" applyFill="1" applyBorder="1" applyAlignment="1" applyProtection="1">
      <alignment horizontal="center" vertical="center"/>
    </xf>
    <xf numFmtId="0" fontId="56" fillId="0" borderId="19" xfId="0" applyNumberFormat="1" applyFont="1" applyFill="1" applyBorder="1" applyAlignment="1" applyProtection="1">
      <alignment horizontal="center" vertical="center"/>
    </xf>
    <xf numFmtId="0" fontId="44" fillId="0" borderId="0" xfId="0" applyFont="1" applyAlignment="1">
      <alignment horizontal="center" vertical="center"/>
    </xf>
    <xf numFmtId="0" fontId="61" fillId="0" borderId="31" xfId="0" applyFont="1" applyBorder="1" applyAlignment="1">
      <alignment horizontal="left" vertical="center"/>
    </xf>
  </cellXfs>
  <cellStyles count="1731">
    <cellStyle name="20% - 强调文字颜色 1 2" xfId="7"/>
    <cellStyle name="20% - 强调文字颜色 1 2 2" xfId="8"/>
    <cellStyle name="20% - 强调文字颜色 1 3" xfId="9"/>
    <cellStyle name="20% - 强调文字颜色 1 3 2" xfId="10"/>
    <cellStyle name="20% - 强调文字颜色 1 4" xfId="11"/>
    <cellStyle name="20% - 强调文字颜色 1 4 2" xfId="12"/>
    <cellStyle name="20% - 强调文字颜色 1 5" xfId="13"/>
    <cellStyle name="20% - 强调文字颜色 1 5 2" xfId="14"/>
    <cellStyle name="20% - 强调文字颜色 2 2" xfId="15"/>
    <cellStyle name="20% - 强调文字颜色 2 2 2" xfId="16"/>
    <cellStyle name="20% - 强调文字颜色 2 3" xfId="17"/>
    <cellStyle name="20% - 强调文字颜色 2 3 2" xfId="18"/>
    <cellStyle name="20% - 强调文字颜色 2 4" xfId="19"/>
    <cellStyle name="20% - 强调文字颜色 2 4 2" xfId="20"/>
    <cellStyle name="20% - 强调文字颜色 2 5" xfId="21"/>
    <cellStyle name="20% - 强调文字颜色 2 5 2" xfId="22"/>
    <cellStyle name="20% - 强调文字颜色 3 2" xfId="23"/>
    <cellStyle name="20% - 强调文字颜色 3 2 2" xfId="24"/>
    <cellStyle name="20% - 强调文字颜色 3 3" xfId="25"/>
    <cellStyle name="20% - 强调文字颜色 3 3 2" xfId="26"/>
    <cellStyle name="20% - 强调文字颜色 3 4" xfId="27"/>
    <cellStyle name="20% - 强调文字颜色 3 4 2" xfId="28"/>
    <cellStyle name="20% - 强调文字颜色 3 5" xfId="29"/>
    <cellStyle name="20% - 强调文字颜色 3 5 2" xfId="30"/>
    <cellStyle name="20% - 强调文字颜色 4 2" xfId="31"/>
    <cellStyle name="20% - 强调文字颜色 4 2 2" xfId="32"/>
    <cellStyle name="20% - 强调文字颜色 4 3" xfId="33"/>
    <cellStyle name="20% - 强调文字颜色 4 3 2" xfId="34"/>
    <cellStyle name="20% - 强调文字颜色 4 4" xfId="35"/>
    <cellStyle name="20% - 强调文字颜色 4 4 2" xfId="36"/>
    <cellStyle name="20% - 强调文字颜色 4 5" xfId="37"/>
    <cellStyle name="20% - 强调文字颜色 4 5 2" xfId="38"/>
    <cellStyle name="20% - 强调文字颜色 5 2" xfId="39"/>
    <cellStyle name="20% - 强调文字颜色 5 2 2" xfId="40"/>
    <cellStyle name="20% - 强调文字颜色 5 3" xfId="41"/>
    <cellStyle name="20% - 强调文字颜色 5 3 2" xfId="42"/>
    <cellStyle name="20% - 强调文字颜色 5 4" xfId="43"/>
    <cellStyle name="20% - 强调文字颜色 5 4 2" xfId="44"/>
    <cellStyle name="20% - 强调文字颜色 5 5" xfId="45"/>
    <cellStyle name="20% - 强调文字颜色 5 5 2" xfId="46"/>
    <cellStyle name="20% - 强调文字颜色 6 2" xfId="47"/>
    <cellStyle name="20% - 强调文字颜色 6 2 2" xfId="48"/>
    <cellStyle name="20% - 强调文字颜色 6 3" xfId="49"/>
    <cellStyle name="20% - 强调文字颜色 6 3 2" xfId="50"/>
    <cellStyle name="20% - 强调文字颜色 6 4" xfId="51"/>
    <cellStyle name="20% - 强调文字颜色 6 4 2" xfId="52"/>
    <cellStyle name="20% - 强调文字颜色 6 5" xfId="53"/>
    <cellStyle name="20% - 强调文字颜色 6 5 2" xfId="54"/>
    <cellStyle name="40% - 强调文字颜色 1 2" xfId="55"/>
    <cellStyle name="40% - 强调文字颜色 1 2 2" xfId="56"/>
    <cellStyle name="40% - 强调文字颜色 1 3" xfId="57"/>
    <cellStyle name="40% - 强调文字颜色 1 3 2" xfId="58"/>
    <cellStyle name="40% - 强调文字颜色 1 4" xfId="59"/>
    <cellStyle name="40% - 强调文字颜色 1 4 2" xfId="60"/>
    <cellStyle name="40% - 强调文字颜色 1 5" xfId="61"/>
    <cellStyle name="40% - 强调文字颜色 1 5 2" xfId="62"/>
    <cellStyle name="40% - 强调文字颜色 2 2" xfId="63"/>
    <cellStyle name="40% - 强调文字颜色 2 2 2" xfId="64"/>
    <cellStyle name="40% - 强调文字颜色 2 3" xfId="65"/>
    <cellStyle name="40% - 强调文字颜色 2 3 2" xfId="66"/>
    <cellStyle name="40% - 强调文字颜色 2 4" xfId="67"/>
    <cellStyle name="40% - 强调文字颜色 2 4 2" xfId="68"/>
    <cellStyle name="40% - 强调文字颜色 2 5" xfId="69"/>
    <cellStyle name="40% - 强调文字颜色 2 5 2" xfId="70"/>
    <cellStyle name="40% - 强调文字颜色 3 2" xfId="71"/>
    <cellStyle name="40% - 强调文字颜色 3 2 2" xfId="72"/>
    <cellStyle name="40% - 强调文字颜色 3 3" xfId="73"/>
    <cellStyle name="40% - 强调文字颜色 3 3 2" xfId="74"/>
    <cellStyle name="40% - 强调文字颜色 3 4" xfId="75"/>
    <cellStyle name="40% - 强调文字颜色 3 4 2" xfId="76"/>
    <cellStyle name="40% - 强调文字颜色 3 5" xfId="77"/>
    <cellStyle name="40% - 强调文字颜色 3 5 2" xfId="78"/>
    <cellStyle name="40% - 强调文字颜色 4 2" xfId="79"/>
    <cellStyle name="40% - 强调文字颜色 4 2 2" xfId="80"/>
    <cellStyle name="40% - 强调文字颜色 4 3" xfId="81"/>
    <cellStyle name="40% - 强调文字颜色 4 3 2" xfId="82"/>
    <cellStyle name="40% - 强调文字颜色 4 4" xfId="83"/>
    <cellStyle name="40% - 强调文字颜色 4 4 2" xfId="84"/>
    <cellStyle name="40% - 强调文字颜色 4 5" xfId="85"/>
    <cellStyle name="40% - 强调文字颜色 4 5 2" xfId="86"/>
    <cellStyle name="40% - 强调文字颜色 5 2" xfId="87"/>
    <cellStyle name="40% - 强调文字颜色 5 2 2" xfId="88"/>
    <cellStyle name="40% - 强调文字颜色 5 3" xfId="89"/>
    <cellStyle name="40% - 强调文字颜色 5 3 2" xfId="90"/>
    <cellStyle name="40% - 强调文字颜色 5 4" xfId="91"/>
    <cellStyle name="40% - 强调文字颜色 5 4 2" xfId="92"/>
    <cellStyle name="40% - 强调文字颜色 5 5" xfId="93"/>
    <cellStyle name="40% - 强调文字颜色 5 5 2" xfId="94"/>
    <cellStyle name="40% - 强调文字颜色 6 2" xfId="95"/>
    <cellStyle name="40% - 强调文字颜色 6 2 2" xfId="96"/>
    <cellStyle name="40% - 强调文字颜色 6 3" xfId="97"/>
    <cellStyle name="40% - 强调文字颜色 6 3 2" xfId="98"/>
    <cellStyle name="40% - 强调文字颜色 6 4" xfId="99"/>
    <cellStyle name="40% - 强调文字颜色 6 4 2" xfId="100"/>
    <cellStyle name="40% - 强调文字颜色 6 5" xfId="101"/>
    <cellStyle name="40% - 强调文字颜色 6 5 2" xfId="102"/>
    <cellStyle name="60% - 强调文字颜色 1 2" xfId="103"/>
    <cellStyle name="60% - 强调文字颜色 1 2 2" xfId="104"/>
    <cellStyle name="60% - 强调文字颜色 1 3" xfId="105"/>
    <cellStyle name="60% - 强调文字颜色 1 3 2" xfId="106"/>
    <cellStyle name="60% - 强调文字颜色 1 4" xfId="107"/>
    <cellStyle name="60% - 强调文字颜色 1 4 2" xfId="108"/>
    <cellStyle name="60% - 强调文字颜色 1 5" xfId="109"/>
    <cellStyle name="60% - 强调文字颜色 1 5 2" xfId="110"/>
    <cellStyle name="60% - 强调文字颜色 2 2" xfId="111"/>
    <cellStyle name="60% - 强调文字颜色 2 2 2" xfId="112"/>
    <cellStyle name="60% - 强调文字颜色 2 3" xfId="113"/>
    <cellStyle name="60% - 强调文字颜色 2 3 2" xfId="114"/>
    <cellStyle name="60% - 强调文字颜色 2 4" xfId="115"/>
    <cellStyle name="60% - 强调文字颜色 2 4 2" xfId="116"/>
    <cellStyle name="60% - 强调文字颜色 2 5" xfId="117"/>
    <cellStyle name="60% - 强调文字颜色 2 5 2" xfId="118"/>
    <cellStyle name="60% - 强调文字颜色 3 2" xfId="119"/>
    <cellStyle name="60% - 强调文字颜色 3 2 2" xfId="120"/>
    <cellStyle name="60% - 强调文字颜色 3 3" xfId="121"/>
    <cellStyle name="60% - 强调文字颜色 3 3 2" xfId="122"/>
    <cellStyle name="60% - 强调文字颜色 3 4" xfId="123"/>
    <cellStyle name="60% - 强调文字颜色 3 4 2" xfId="124"/>
    <cellStyle name="60% - 强调文字颜色 3 5" xfId="125"/>
    <cellStyle name="60% - 强调文字颜色 3 5 2" xfId="126"/>
    <cellStyle name="60% - 强调文字颜色 4 2" xfId="127"/>
    <cellStyle name="60% - 强调文字颜色 4 2 2" xfId="128"/>
    <cellStyle name="60% - 强调文字颜色 4 3" xfId="129"/>
    <cellStyle name="60% - 强调文字颜色 4 3 2" xfId="130"/>
    <cellStyle name="60% - 强调文字颜色 4 4" xfId="131"/>
    <cellStyle name="60% - 强调文字颜色 4 4 2" xfId="132"/>
    <cellStyle name="60% - 强调文字颜色 4 5" xfId="133"/>
    <cellStyle name="60% - 强调文字颜色 4 5 2" xfId="134"/>
    <cellStyle name="60% - 强调文字颜色 5 2" xfId="135"/>
    <cellStyle name="60% - 强调文字颜色 5 2 2" xfId="136"/>
    <cellStyle name="60% - 强调文字颜色 5 3" xfId="137"/>
    <cellStyle name="60% - 强调文字颜色 5 3 2" xfId="138"/>
    <cellStyle name="60% - 强调文字颜色 5 4" xfId="139"/>
    <cellStyle name="60% - 强调文字颜色 5 4 2" xfId="140"/>
    <cellStyle name="60% - 强调文字颜色 5 5" xfId="141"/>
    <cellStyle name="60% - 强调文字颜色 5 5 2" xfId="142"/>
    <cellStyle name="60% - 强调文字颜色 6 2" xfId="143"/>
    <cellStyle name="60% - 强调文字颜色 6 2 2" xfId="144"/>
    <cellStyle name="60% - 强调文字颜色 6 3" xfId="145"/>
    <cellStyle name="60% - 强调文字颜色 6 3 2" xfId="146"/>
    <cellStyle name="60% - 强调文字颜色 6 4" xfId="147"/>
    <cellStyle name="60% - 强调文字颜色 6 4 2" xfId="148"/>
    <cellStyle name="60% - 强调文字颜色 6 5" xfId="149"/>
    <cellStyle name="60% - 强调文字颜色 6 5 2" xfId="150"/>
    <cellStyle name="标题 1 2" xfId="151"/>
    <cellStyle name="标题 1 2 2" xfId="152"/>
    <cellStyle name="标题 1 3" xfId="153"/>
    <cellStyle name="标题 1 3 2" xfId="154"/>
    <cellStyle name="标题 1 4" xfId="155"/>
    <cellStyle name="标题 1 4 2" xfId="156"/>
    <cellStyle name="标题 1 5" xfId="157"/>
    <cellStyle name="标题 1 5 2" xfId="158"/>
    <cellStyle name="标题 2 2" xfId="159"/>
    <cellStyle name="标题 2 2 2" xfId="160"/>
    <cellStyle name="标题 2 3" xfId="161"/>
    <cellStyle name="标题 2 3 2" xfId="162"/>
    <cellStyle name="标题 2 4" xfId="163"/>
    <cellStyle name="标题 2 4 2" xfId="164"/>
    <cellStyle name="标题 2 5" xfId="165"/>
    <cellStyle name="标题 2 5 2" xfId="166"/>
    <cellStyle name="标题 3 2" xfId="167"/>
    <cellStyle name="标题 3 2 2" xfId="168"/>
    <cellStyle name="标题 3 3" xfId="169"/>
    <cellStyle name="标题 3 3 2" xfId="170"/>
    <cellStyle name="标题 3 4" xfId="171"/>
    <cellStyle name="标题 3 4 2" xfId="172"/>
    <cellStyle name="标题 3 5" xfId="173"/>
    <cellStyle name="标题 3 5 2" xfId="174"/>
    <cellStyle name="标题 4 2" xfId="175"/>
    <cellStyle name="标题 4 2 2" xfId="176"/>
    <cellStyle name="标题 4 3" xfId="177"/>
    <cellStyle name="标题 4 3 2" xfId="178"/>
    <cellStyle name="标题 4 4" xfId="179"/>
    <cellStyle name="标题 4 4 2" xfId="180"/>
    <cellStyle name="标题 4 5" xfId="181"/>
    <cellStyle name="标题 4 5 2" xfId="182"/>
    <cellStyle name="标题 5" xfId="183"/>
    <cellStyle name="标题 5 2" xfId="184"/>
    <cellStyle name="标题 6" xfId="185"/>
    <cellStyle name="标题 6 2" xfId="186"/>
    <cellStyle name="标题 7" xfId="187"/>
    <cellStyle name="标题 7 2" xfId="188"/>
    <cellStyle name="标题 8" xfId="189"/>
    <cellStyle name="标题 8 2" xfId="190"/>
    <cellStyle name="差 2" xfId="191"/>
    <cellStyle name="差 2 2" xfId="192"/>
    <cellStyle name="差 3" xfId="193"/>
    <cellStyle name="差 3 2" xfId="194"/>
    <cellStyle name="差 4" xfId="195"/>
    <cellStyle name="差 4 2" xfId="196"/>
    <cellStyle name="差 5" xfId="197"/>
    <cellStyle name="差 5 2" xfId="198"/>
    <cellStyle name="差_1-2主要指标" xfId="199"/>
    <cellStyle name="差_1-2主要指标 2" xfId="200"/>
    <cellStyle name="差_1-3发展速度" xfId="201"/>
    <cellStyle name="差_1-3发展速度 2" xfId="202"/>
    <cellStyle name="差_1-5" xfId="203"/>
    <cellStyle name="差_1-5 2" xfId="204"/>
    <cellStyle name="差_1-6" xfId="205"/>
    <cellStyle name="差_1-6 2" xfId="206"/>
    <cellStyle name="差_2-11" xfId="207"/>
    <cellStyle name="差_2-11 2" xfId="208"/>
    <cellStyle name="差_2-11 2 2" xfId="209"/>
    <cellStyle name="差_2-11 3" xfId="210"/>
    <cellStyle name="差_2-11_1-3发展速度" xfId="211"/>
    <cellStyle name="差_2-11_1-3发展速度 2" xfId="212"/>
    <cellStyle name="差_2-11_1-6" xfId="213"/>
    <cellStyle name="差_2-11_1-6 2" xfId="214"/>
    <cellStyle name="差_Sheet2" xfId="215"/>
    <cellStyle name="差_Sheet2 2" xfId="216"/>
    <cellStyle name="差_Sheet2 2 2" xfId="217"/>
    <cellStyle name="差_Sheet2 3" xfId="218"/>
    <cellStyle name="差_Sheet2 3 2" xfId="219"/>
    <cellStyle name="差_Sheet2 4" xfId="220"/>
    <cellStyle name="差_Sheet2 4 2" xfId="221"/>
    <cellStyle name="差_Sheet2 5" xfId="222"/>
    <cellStyle name="差_Sheet2_1" xfId="223"/>
    <cellStyle name="差_Sheet2_1 2" xfId="224"/>
    <cellStyle name="差_Sheet2_1 2 2" xfId="225"/>
    <cellStyle name="差_Sheet2_1 3" xfId="226"/>
    <cellStyle name="差_Sheet2_1 3 2" xfId="227"/>
    <cellStyle name="差_Sheet2_1 4" xfId="228"/>
    <cellStyle name="差_Sheet2_1 4 2" xfId="229"/>
    <cellStyle name="差_Sheet2_1 5" xfId="230"/>
    <cellStyle name="常规" xfId="0" builtinId="0"/>
    <cellStyle name="常规 10" xfId="231"/>
    <cellStyle name="常规 10 2" xfId="232"/>
    <cellStyle name="常规 10 2 2" xfId="233"/>
    <cellStyle name="常规 10 2 2 2" xfId="234"/>
    <cellStyle name="常规 10 2 3" xfId="235"/>
    <cellStyle name="常规 10 3" xfId="236"/>
    <cellStyle name="常规 10 3 2" xfId="237"/>
    <cellStyle name="常规 10 3 2 2" xfId="238"/>
    <cellStyle name="常规 10 3 3" xfId="239"/>
    <cellStyle name="常规 10 4" xfId="240"/>
    <cellStyle name="常规 10_1-2主要指标" xfId="241"/>
    <cellStyle name="常规 100" xfId="242"/>
    <cellStyle name="常规 100 2" xfId="243"/>
    <cellStyle name="常规 100 2 2" xfId="244"/>
    <cellStyle name="常规 100 2 2 2" xfId="245"/>
    <cellStyle name="常规 100 2 3" xfId="246"/>
    <cellStyle name="常规 100 3" xfId="247"/>
    <cellStyle name="常规 100 3 2" xfId="248"/>
    <cellStyle name="常规 100 3 2 2" xfId="249"/>
    <cellStyle name="常规 100 3 3" xfId="250"/>
    <cellStyle name="常规 100 4" xfId="251"/>
    <cellStyle name="常规 100 4 2" xfId="252"/>
    <cellStyle name="常规 100 5" xfId="253"/>
    <cellStyle name="常规 101" xfId="254"/>
    <cellStyle name="常规 101 2" xfId="255"/>
    <cellStyle name="常规 101 2 2" xfId="256"/>
    <cellStyle name="常规 101 2 2 2" xfId="257"/>
    <cellStyle name="常规 101 2 3" xfId="258"/>
    <cellStyle name="常规 101 3" xfId="259"/>
    <cellStyle name="常规 101 3 2" xfId="260"/>
    <cellStyle name="常规 101 3 2 2" xfId="261"/>
    <cellStyle name="常规 101 3 3" xfId="262"/>
    <cellStyle name="常规 101 4" xfId="263"/>
    <cellStyle name="常规 101 4 2" xfId="264"/>
    <cellStyle name="常规 101 5" xfId="265"/>
    <cellStyle name="常规 102" xfId="266"/>
    <cellStyle name="常规 102 2" xfId="267"/>
    <cellStyle name="常规 102 2 2" xfId="268"/>
    <cellStyle name="常规 102 2 2 2" xfId="269"/>
    <cellStyle name="常规 102 2 3" xfId="270"/>
    <cellStyle name="常规 102 3" xfId="271"/>
    <cellStyle name="常规 102 3 2" xfId="272"/>
    <cellStyle name="常规 102 3 2 2" xfId="273"/>
    <cellStyle name="常规 102 3 3" xfId="274"/>
    <cellStyle name="常规 102 4" xfId="275"/>
    <cellStyle name="常规 102 4 2" xfId="276"/>
    <cellStyle name="常规 102 5" xfId="277"/>
    <cellStyle name="常规 103" xfId="278"/>
    <cellStyle name="常规 103 2" xfId="279"/>
    <cellStyle name="常规 103 2 2" xfId="280"/>
    <cellStyle name="常规 103 2 2 2" xfId="281"/>
    <cellStyle name="常规 103 2 3" xfId="282"/>
    <cellStyle name="常规 103 3" xfId="283"/>
    <cellStyle name="常规 103 3 2" xfId="284"/>
    <cellStyle name="常规 103 3 2 2" xfId="285"/>
    <cellStyle name="常规 103 3 3" xfId="286"/>
    <cellStyle name="常规 103 4" xfId="287"/>
    <cellStyle name="常规 103 4 2" xfId="288"/>
    <cellStyle name="常规 103 5" xfId="289"/>
    <cellStyle name="常规 104" xfId="290"/>
    <cellStyle name="常规 104 2" xfId="291"/>
    <cellStyle name="常规 105" xfId="292"/>
    <cellStyle name="常规 105 2" xfId="293"/>
    <cellStyle name="常规 106" xfId="294"/>
    <cellStyle name="常规 106 2" xfId="295"/>
    <cellStyle name="常规 107" xfId="296"/>
    <cellStyle name="常规 107 2" xfId="297"/>
    <cellStyle name="常规 108" xfId="298"/>
    <cellStyle name="常规 108 2" xfId="299"/>
    <cellStyle name="常规 109" xfId="300"/>
    <cellStyle name="常规 11" xfId="301"/>
    <cellStyle name="常规 11 2" xfId="302"/>
    <cellStyle name="常规 11 2 2" xfId="303"/>
    <cellStyle name="常规 11 2 2 2" xfId="304"/>
    <cellStyle name="常规 11 2 3" xfId="305"/>
    <cellStyle name="常规 11 3" xfId="306"/>
    <cellStyle name="常规 11 3 2" xfId="307"/>
    <cellStyle name="常规 11 3 2 2" xfId="308"/>
    <cellStyle name="常规 11 3 3" xfId="309"/>
    <cellStyle name="常规 11 4" xfId="310"/>
    <cellStyle name="常规 11 4 2" xfId="311"/>
    <cellStyle name="常规 11 5" xfId="312"/>
    <cellStyle name="常规 11_1-2主要指标" xfId="313"/>
    <cellStyle name="常规 110" xfId="314"/>
    <cellStyle name="常规 12" xfId="315"/>
    <cellStyle name="常规 12 2" xfId="316"/>
    <cellStyle name="常规 12 2 2" xfId="317"/>
    <cellStyle name="常规 12 2 2 2" xfId="318"/>
    <cellStyle name="常规 12 2 3" xfId="319"/>
    <cellStyle name="常规 12 3" xfId="320"/>
    <cellStyle name="常规 12 3 2" xfId="321"/>
    <cellStyle name="常规 12 3 2 2" xfId="322"/>
    <cellStyle name="常规 12 3 3" xfId="323"/>
    <cellStyle name="常规 12 4" xfId="324"/>
    <cellStyle name="常规 12 4 2" xfId="325"/>
    <cellStyle name="常规 12 5" xfId="326"/>
    <cellStyle name="常规 12_1-2主要指标" xfId="327"/>
    <cellStyle name="常规 13" xfId="328"/>
    <cellStyle name="常规 13 2" xfId="329"/>
    <cellStyle name="常规 13 2 2" xfId="330"/>
    <cellStyle name="常规 13 2 2 2" xfId="331"/>
    <cellStyle name="常规 13 2 3" xfId="332"/>
    <cellStyle name="常规 13 2 3 2" xfId="333"/>
    <cellStyle name="常规 13 2 4" xfId="334"/>
    <cellStyle name="常规 13 2_1-2主要指标" xfId="335"/>
    <cellStyle name="常规 13 3" xfId="336"/>
    <cellStyle name="常规 13 3 2" xfId="337"/>
    <cellStyle name="常规 13 3 2 2" xfId="338"/>
    <cellStyle name="常规 13 3 3" xfId="339"/>
    <cellStyle name="常规 13 3 3 2" xfId="340"/>
    <cellStyle name="常规 13 3 4" xfId="341"/>
    <cellStyle name="常规 13 3_1-2主要指标" xfId="342"/>
    <cellStyle name="常规 13 4" xfId="343"/>
    <cellStyle name="常规 13_1-5" xfId="344"/>
    <cellStyle name="常规 14" xfId="345"/>
    <cellStyle name="常规 14 2" xfId="346"/>
    <cellStyle name="常规 15" xfId="347"/>
    <cellStyle name="常规 15 2" xfId="348"/>
    <cellStyle name="常规 16" xfId="349"/>
    <cellStyle name="常规 16 2" xfId="350"/>
    <cellStyle name="常规 17" xfId="351"/>
    <cellStyle name="常规 17 2" xfId="352"/>
    <cellStyle name="常规 17 2 2" xfId="353"/>
    <cellStyle name="常规 17 2 2 2" xfId="354"/>
    <cellStyle name="常规 17 2 3" xfId="355"/>
    <cellStyle name="常规 17 3" xfId="356"/>
    <cellStyle name="常规 17 3 2" xfId="357"/>
    <cellStyle name="常规 17 3 2 2" xfId="358"/>
    <cellStyle name="常规 17 3 3" xfId="359"/>
    <cellStyle name="常规 17 4" xfId="360"/>
    <cellStyle name="常规 17 4 2" xfId="361"/>
    <cellStyle name="常规 17 5" xfId="362"/>
    <cellStyle name="常规 18" xfId="363"/>
    <cellStyle name="常规 18 2" xfId="364"/>
    <cellStyle name="常规 18 2 2" xfId="365"/>
    <cellStyle name="常规 18 2 2 2" xfId="366"/>
    <cellStyle name="常规 18 2 3" xfId="367"/>
    <cellStyle name="常规 18 3" xfId="368"/>
    <cellStyle name="常规 18 3 2" xfId="369"/>
    <cellStyle name="常规 18 3 2 2" xfId="370"/>
    <cellStyle name="常规 18 3 3" xfId="371"/>
    <cellStyle name="常规 18 4" xfId="372"/>
    <cellStyle name="常规 18 4 2" xfId="373"/>
    <cellStyle name="常规 18 5" xfId="374"/>
    <cellStyle name="常规 19" xfId="375"/>
    <cellStyle name="常规 19 2" xfId="376"/>
    <cellStyle name="常规 19 2 2" xfId="377"/>
    <cellStyle name="常规 19 2 2 2" xfId="378"/>
    <cellStyle name="常规 19 2 3" xfId="379"/>
    <cellStyle name="常规 19 3" xfId="380"/>
    <cellStyle name="常规 19 3 2" xfId="381"/>
    <cellStyle name="常规 19 3 2 2" xfId="382"/>
    <cellStyle name="常规 19 3 3" xfId="383"/>
    <cellStyle name="常规 19 4" xfId="384"/>
    <cellStyle name="常规 19 4 2" xfId="385"/>
    <cellStyle name="常规 19 5" xfId="386"/>
    <cellStyle name="常规 2" xfId="387"/>
    <cellStyle name="常规 2 10" xfId="388"/>
    <cellStyle name="常规 2 10 2" xfId="389"/>
    <cellStyle name="常规 2 11" xfId="390"/>
    <cellStyle name="常规 2 11 2" xfId="391"/>
    <cellStyle name="常规 2 12" xfId="392"/>
    <cellStyle name="常规 2 12 2" xfId="393"/>
    <cellStyle name="常规 2 13" xfId="394"/>
    <cellStyle name="常规 2 14" xfId="395"/>
    <cellStyle name="常规 2 2" xfId="396"/>
    <cellStyle name="常规 2 2 2" xfId="397"/>
    <cellStyle name="常规 2 2 2 2" xfId="398"/>
    <cellStyle name="常规 2 2 2 2 2" xfId="399"/>
    <cellStyle name="常规 2 2 2 2 2 2" xfId="400"/>
    <cellStyle name="常规 2 2 2 2 2 2 2" xfId="401"/>
    <cellStyle name="常规 2 2 2 2 2 3" xfId="402"/>
    <cellStyle name="常规 2 2 2 2 3" xfId="403"/>
    <cellStyle name="常规 2 2 2 2 3 2" xfId="404"/>
    <cellStyle name="常规 2 2 2 2 3 2 2" xfId="405"/>
    <cellStyle name="常规 2 2 2 2 3 3" xfId="406"/>
    <cellStyle name="常规 2 2 2 2 4" xfId="407"/>
    <cellStyle name="常规 2 2 2 2 4 2" xfId="408"/>
    <cellStyle name="常规 2 2 2 2 5" xfId="409"/>
    <cellStyle name="常规 2 2 2 2 5 2" xfId="410"/>
    <cellStyle name="常规 2 2 2 2 6" xfId="411"/>
    <cellStyle name="常规 2 2 2 2_1-2主要指标" xfId="412"/>
    <cellStyle name="常规 2 2 2 3" xfId="413"/>
    <cellStyle name="常规 2 2 2 3 2" xfId="414"/>
    <cellStyle name="常规 2 2 2 3 2 2" xfId="415"/>
    <cellStyle name="常规 2 2 2 3 3" xfId="416"/>
    <cellStyle name="常规 2 2 2 4" xfId="417"/>
    <cellStyle name="常规 2 2 2 4 2" xfId="418"/>
    <cellStyle name="常规 2 2 2 4 2 2" xfId="419"/>
    <cellStyle name="常规 2 2 2 4 3" xfId="420"/>
    <cellStyle name="常规 2 2 2 4 3 2" xfId="421"/>
    <cellStyle name="常规 2 2 2 4 4" xfId="422"/>
    <cellStyle name="常规 2 2 2 4_1-2主要指标" xfId="423"/>
    <cellStyle name="常规 2 2 2 5" xfId="424"/>
    <cellStyle name="常规 2 2 2 5 2" xfId="425"/>
    <cellStyle name="常规 2 2 2 6" xfId="426"/>
    <cellStyle name="常规 2 2 2_1-2主要指标" xfId="427"/>
    <cellStyle name="常规 2 2 3" xfId="428"/>
    <cellStyle name="常规 2 2 3 2" xfId="429"/>
    <cellStyle name="常规 2 2 3 2 2" xfId="430"/>
    <cellStyle name="常规 2 2 3 2 2 2" xfId="431"/>
    <cellStyle name="常规 2 2 3 2 3" xfId="432"/>
    <cellStyle name="常规 2 2 3 2 3 2" xfId="433"/>
    <cellStyle name="常规 2 2 3 2 4" xfId="434"/>
    <cellStyle name="常规 2 2 3 2_1-2主要指标" xfId="435"/>
    <cellStyle name="常规 2 2 3 3" xfId="436"/>
    <cellStyle name="常规 2 2 3 3 2" xfId="437"/>
    <cellStyle name="常规 2 2 3 3 2 2" xfId="438"/>
    <cellStyle name="常规 2 2 3 3 3" xfId="439"/>
    <cellStyle name="常规 2 2 3 3 3 2" xfId="440"/>
    <cellStyle name="常规 2 2 3 3 4" xfId="441"/>
    <cellStyle name="常规 2 2 3 3_1-2主要指标" xfId="442"/>
    <cellStyle name="常规 2 2 3 4" xfId="443"/>
    <cellStyle name="常规 2 2 3 4 2" xfId="444"/>
    <cellStyle name="常规 2 2 3 5" xfId="445"/>
    <cellStyle name="常规 2 2 3_1-5" xfId="446"/>
    <cellStyle name="常规 2 2 4" xfId="447"/>
    <cellStyle name="常规 2 2 4 2" xfId="448"/>
    <cellStyle name="常规 2 2 4 2 2" xfId="449"/>
    <cellStyle name="常规 2 2 4 3" xfId="450"/>
    <cellStyle name="常规 2 2 4_1-2主要指标" xfId="451"/>
    <cellStyle name="常规 2 2 5" xfId="452"/>
    <cellStyle name="常规 2 2 5 2" xfId="453"/>
    <cellStyle name="常规 2 2 6" xfId="454"/>
    <cellStyle name="常规 2 2 6 2" xfId="455"/>
    <cellStyle name="常规 2 2 7" xfId="456"/>
    <cellStyle name="常规 2 2 7 2" xfId="457"/>
    <cellStyle name="常规 2 2 8" xfId="458"/>
    <cellStyle name="常规 2 2 9" xfId="459"/>
    <cellStyle name="常规 2 2_1-2主要指标" xfId="460"/>
    <cellStyle name="常规 2 3" xfId="461"/>
    <cellStyle name="常规 2 3 2" xfId="462"/>
    <cellStyle name="常规 2 3 2 2" xfId="463"/>
    <cellStyle name="常规 2 3 2 2 2" xfId="464"/>
    <cellStyle name="常规 2 3 2 3" xfId="465"/>
    <cellStyle name="常规 2 3 2_1-5" xfId="466"/>
    <cellStyle name="常规 2 3 3" xfId="467"/>
    <cellStyle name="常规 2 3 3 2" xfId="468"/>
    <cellStyle name="常规 2 3 3 2 2" xfId="469"/>
    <cellStyle name="常规 2 3 3 3" xfId="470"/>
    <cellStyle name="常规 2 3 3_1-2主要指标" xfId="471"/>
    <cellStyle name="常规 2 3 4" xfId="472"/>
    <cellStyle name="常规 2 3 4 2" xfId="473"/>
    <cellStyle name="常规 2 3 5" xfId="474"/>
    <cellStyle name="常规 2 3 5 2" xfId="475"/>
    <cellStyle name="常规 2 3 6" xfId="476"/>
    <cellStyle name="常规 2 3_1-2主要指标" xfId="477"/>
    <cellStyle name="常规 2 4" xfId="478"/>
    <cellStyle name="常规 2 4 2" xfId="479"/>
    <cellStyle name="常规 2 4 2 2" xfId="480"/>
    <cellStyle name="常规 2 4 3" xfId="481"/>
    <cellStyle name="常规 2 4 3 2" xfId="482"/>
    <cellStyle name="常规 2 4 4" xfId="483"/>
    <cellStyle name="常规 2 4_1-2主要指标" xfId="484"/>
    <cellStyle name="常规 2 5" xfId="485"/>
    <cellStyle name="常规 2 5 2" xfId="486"/>
    <cellStyle name="常规 2 6" xfId="487"/>
    <cellStyle name="常规 2 6 2" xfId="488"/>
    <cellStyle name="常规 2 7" xfId="489"/>
    <cellStyle name="常规 2 7 2" xfId="490"/>
    <cellStyle name="常规 2 8" xfId="491"/>
    <cellStyle name="常规 2 8 2" xfId="492"/>
    <cellStyle name="常规 2 9" xfId="493"/>
    <cellStyle name="常规 2 9 2" xfId="494"/>
    <cellStyle name="常规 2_1-2主要指标" xfId="495"/>
    <cellStyle name="常规 20" xfId="496"/>
    <cellStyle name="常规 20 2" xfId="497"/>
    <cellStyle name="常规 21" xfId="498"/>
    <cellStyle name="常规 21 2" xfId="499"/>
    <cellStyle name="常规 21 2 2" xfId="500"/>
    <cellStyle name="常规 21 2 2 2" xfId="501"/>
    <cellStyle name="常规 21 2 3" xfId="502"/>
    <cellStyle name="常规 21 3" xfId="503"/>
    <cellStyle name="常规 21 3 2" xfId="504"/>
    <cellStyle name="常规 21 3 2 2" xfId="505"/>
    <cellStyle name="常规 21 3 3" xfId="506"/>
    <cellStyle name="常规 21 4" xfId="507"/>
    <cellStyle name="常规 21 4 2" xfId="508"/>
    <cellStyle name="常规 21 5" xfId="509"/>
    <cellStyle name="常规 22" xfId="510"/>
    <cellStyle name="常规 22 2" xfId="511"/>
    <cellStyle name="常规 22 2 2" xfId="512"/>
    <cellStyle name="常规 22 2 2 2" xfId="513"/>
    <cellStyle name="常规 22 2 3" xfId="514"/>
    <cellStyle name="常规 22 3" xfId="515"/>
    <cellStyle name="常规 22 3 2" xfId="516"/>
    <cellStyle name="常规 22 3 2 2" xfId="517"/>
    <cellStyle name="常规 22 3 3" xfId="518"/>
    <cellStyle name="常规 22 4" xfId="519"/>
    <cellStyle name="常规 22 4 2" xfId="520"/>
    <cellStyle name="常规 22 5" xfId="521"/>
    <cellStyle name="常规 23" xfId="522"/>
    <cellStyle name="常规 23 2" xfId="523"/>
    <cellStyle name="常规 23 2 2" xfId="524"/>
    <cellStyle name="常规 23 2 2 2" xfId="525"/>
    <cellStyle name="常规 23 2 3" xfId="526"/>
    <cellStyle name="常规 23 3" xfId="527"/>
    <cellStyle name="常规 23 3 2" xfId="528"/>
    <cellStyle name="常规 23 3 2 2" xfId="529"/>
    <cellStyle name="常规 23 3 3" xfId="530"/>
    <cellStyle name="常规 23 4" xfId="531"/>
    <cellStyle name="常规 23 4 2" xfId="532"/>
    <cellStyle name="常规 23 5" xfId="533"/>
    <cellStyle name="常规 24" xfId="534"/>
    <cellStyle name="常规 24 2" xfId="535"/>
    <cellStyle name="常规 24 2 2" xfId="536"/>
    <cellStyle name="常规 24 2 2 2" xfId="537"/>
    <cellStyle name="常规 24 2 3" xfId="538"/>
    <cellStyle name="常规 24 3" xfId="539"/>
    <cellStyle name="常规 24 3 2" xfId="540"/>
    <cellStyle name="常规 24 3 2 2" xfId="541"/>
    <cellStyle name="常规 24 3 3" xfId="542"/>
    <cellStyle name="常规 24 4" xfId="543"/>
    <cellStyle name="常规 24 4 2" xfId="544"/>
    <cellStyle name="常规 24 5" xfId="545"/>
    <cellStyle name="常规 25" xfId="546"/>
    <cellStyle name="常规 25 2" xfId="547"/>
    <cellStyle name="常规 25 2 2" xfId="548"/>
    <cellStyle name="常规 25 2 2 2" xfId="549"/>
    <cellStyle name="常规 25 2 3" xfId="550"/>
    <cellStyle name="常规 25 3" xfId="551"/>
    <cellStyle name="常规 25 3 2" xfId="552"/>
    <cellStyle name="常规 25 3 2 2" xfId="553"/>
    <cellStyle name="常规 25 3 3" xfId="554"/>
    <cellStyle name="常规 25 4" xfId="555"/>
    <cellStyle name="常规 25 4 2" xfId="556"/>
    <cellStyle name="常规 25 5" xfId="557"/>
    <cellStyle name="常规 26" xfId="558"/>
    <cellStyle name="常规 26 2" xfId="559"/>
    <cellStyle name="常规 26 2 2" xfId="560"/>
    <cellStyle name="常规 26 2 2 2" xfId="561"/>
    <cellStyle name="常规 26 2 3" xfId="562"/>
    <cellStyle name="常规 26 3" xfId="563"/>
    <cellStyle name="常规 26 3 2" xfId="564"/>
    <cellStyle name="常规 26 3 2 2" xfId="565"/>
    <cellStyle name="常规 26 3 3" xfId="566"/>
    <cellStyle name="常规 26 4" xfId="567"/>
    <cellStyle name="常规 26 4 2" xfId="568"/>
    <cellStyle name="常规 26 5" xfId="569"/>
    <cellStyle name="常规 27" xfId="570"/>
    <cellStyle name="常规 27 2" xfId="571"/>
    <cellStyle name="常规 28" xfId="572"/>
    <cellStyle name="常规 28 2" xfId="573"/>
    <cellStyle name="常规 28 2 2" xfId="574"/>
    <cellStyle name="常规 28 2 2 2" xfId="575"/>
    <cellStyle name="常规 28 2 3" xfId="576"/>
    <cellStyle name="常规 28 3" xfId="577"/>
    <cellStyle name="常规 28 3 2" xfId="578"/>
    <cellStyle name="常规 28 3 2 2" xfId="579"/>
    <cellStyle name="常规 28 3 3" xfId="580"/>
    <cellStyle name="常规 28 4" xfId="581"/>
    <cellStyle name="常规 28 4 2" xfId="582"/>
    <cellStyle name="常规 28 5" xfId="583"/>
    <cellStyle name="常规 29" xfId="584"/>
    <cellStyle name="常规 29 2" xfId="585"/>
    <cellStyle name="常规 29 2 2" xfId="586"/>
    <cellStyle name="常规 29 2 2 2" xfId="587"/>
    <cellStyle name="常规 29 2 3" xfId="588"/>
    <cellStyle name="常规 29 3" xfId="589"/>
    <cellStyle name="常规 29 3 2" xfId="590"/>
    <cellStyle name="常规 29 3 2 2" xfId="591"/>
    <cellStyle name="常规 29 3 3" xfId="592"/>
    <cellStyle name="常规 29 4" xfId="593"/>
    <cellStyle name="常规 29 4 2" xfId="594"/>
    <cellStyle name="常规 29 5" xfId="595"/>
    <cellStyle name="常规 3" xfId="596"/>
    <cellStyle name="常规 3 10" xfId="597"/>
    <cellStyle name="常规 3 2" xfId="598"/>
    <cellStyle name="常规 3 2 2" xfId="599"/>
    <cellStyle name="常规 3 2 2 2" xfId="600"/>
    <cellStyle name="常规 3 2 2 2 2" xfId="601"/>
    <cellStyle name="常规 3 2 2 3" xfId="602"/>
    <cellStyle name="常规 3 2 3" xfId="603"/>
    <cellStyle name="常规 3 2 3 2" xfId="604"/>
    <cellStyle name="常规 3 2 3 2 2" xfId="605"/>
    <cellStyle name="常规 3 2 3 3" xfId="606"/>
    <cellStyle name="常规 3 2 4" xfId="607"/>
    <cellStyle name="常规 3 2 4 2" xfId="608"/>
    <cellStyle name="常规 3 2 5" xfId="609"/>
    <cellStyle name="常规 3 2_1-5" xfId="610"/>
    <cellStyle name="常规 3 3" xfId="611"/>
    <cellStyle name="常规 3 3 2" xfId="612"/>
    <cellStyle name="常规 3 3 2 2" xfId="613"/>
    <cellStyle name="常规 3 3 3" xfId="614"/>
    <cellStyle name="常规 3 3_1-5" xfId="615"/>
    <cellStyle name="常规 3 4" xfId="616"/>
    <cellStyle name="常规 3 4 2" xfId="617"/>
    <cellStyle name="常规 3 4 2 2" xfId="618"/>
    <cellStyle name="常规 3 4 3" xfId="619"/>
    <cellStyle name="常规 3 4_1-2主要指标" xfId="620"/>
    <cellStyle name="常规 3 5" xfId="621"/>
    <cellStyle name="常规 3 5 2" xfId="622"/>
    <cellStyle name="常规 3 6" xfId="623"/>
    <cellStyle name="常规 3 6 2" xfId="624"/>
    <cellStyle name="常规 3 7" xfId="625"/>
    <cellStyle name="常规 3 7 2" xfId="626"/>
    <cellStyle name="常规 3 8" xfId="627"/>
    <cellStyle name="常规 3 8 2" xfId="628"/>
    <cellStyle name="常规 3 9" xfId="629"/>
    <cellStyle name="常规 3 9 2" xfId="630"/>
    <cellStyle name="常规 3_1-2主要指标" xfId="631"/>
    <cellStyle name="常规 30" xfId="632"/>
    <cellStyle name="常规 30 2" xfId="633"/>
    <cellStyle name="常规 30 2 2" xfId="634"/>
    <cellStyle name="常规 30 2 2 2" xfId="635"/>
    <cellStyle name="常规 30 2 3" xfId="636"/>
    <cellStyle name="常规 30 3" xfId="637"/>
    <cellStyle name="常规 30 3 2" xfId="638"/>
    <cellStyle name="常规 30 3 2 2" xfId="639"/>
    <cellStyle name="常规 30 3 3" xfId="640"/>
    <cellStyle name="常规 30 4" xfId="641"/>
    <cellStyle name="常规 30 4 2" xfId="642"/>
    <cellStyle name="常规 30 5" xfId="643"/>
    <cellStyle name="常规 31" xfId="644"/>
    <cellStyle name="常规 31 2" xfId="645"/>
    <cellStyle name="常规 32" xfId="646"/>
    <cellStyle name="常规 32 2" xfId="647"/>
    <cellStyle name="常规 32 2 2" xfId="648"/>
    <cellStyle name="常规 32 2 2 2" xfId="649"/>
    <cellStyle name="常规 32 2 3" xfId="650"/>
    <cellStyle name="常规 32 3" xfId="651"/>
    <cellStyle name="常规 32 3 2" xfId="652"/>
    <cellStyle name="常规 32 3 2 2" xfId="653"/>
    <cellStyle name="常规 32 3 3" xfId="654"/>
    <cellStyle name="常规 32 4" xfId="655"/>
    <cellStyle name="常规 32 4 2" xfId="656"/>
    <cellStyle name="常规 32 5" xfId="657"/>
    <cellStyle name="常规 33" xfId="658"/>
    <cellStyle name="常规 33 2" xfId="659"/>
    <cellStyle name="常规 33 2 2" xfId="660"/>
    <cellStyle name="常规 33 2 2 2" xfId="661"/>
    <cellStyle name="常规 33 2 3" xfId="662"/>
    <cellStyle name="常规 33 3" xfId="663"/>
    <cellStyle name="常规 33 3 2" xfId="664"/>
    <cellStyle name="常规 33 3 2 2" xfId="665"/>
    <cellStyle name="常规 33 3 3" xfId="666"/>
    <cellStyle name="常规 33 4" xfId="667"/>
    <cellStyle name="常规 33 4 2" xfId="668"/>
    <cellStyle name="常规 33 5" xfId="669"/>
    <cellStyle name="常规 34" xfId="670"/>
    <cellStyle name="常规 34 2" xfId="671"/>
    <cellStyle name="常规 34 2 2" xfId="672"/>
    <cellStyle name="常规 34 2 2 2" xfId="673"/>
    <cellStyle name="常规 34 2 3" xfId="674"/>
    <cellStyle name="常规 34 3" xfId="675"/>
    <cellStyle name="常规 34 3 2" xfId="676"/>
    <cellStyle name="常规 34 3 2 2" xfId="677"/>
    <cellStyle name="常规 34 3 3" xfId="678"/>
    <cellStyle name="常规 34 4" xfId="679"/>
    <cellStyle name="常规 34 4 2" xfId="680"/>
    <cellStyle name="常规 34 5" xfId="681"/>
    <cellStyle name="常规 35" xfId="682"/>
    <cellStyle name="常规 35 2" xfId="683"/>
    <cellStyle name="常规 35 2 2" xfId="684"/>
    <cellStyle name="常规 35 2 2 2" xfId="685"/>
    <cellStyle name="常规 35 2 3" xfId="686"/>
    <cellStyle name="常规 35 3" xfId="687"/>
    <cellStyle name="常规 35 3 2" xfId="688"/>
    <cellStyle name="常规 35 3 2 2" xfId="689"/>
    <cellStyle name="常规 35 3 3" xfId="690"/>
    <cellStyle name="常规 35 4" xfId="691"/>
    <cellStyle name="常规 35 4 2" xfId="692"/>
    <cellStyle name="常规 35 5" xfId="693"/>
    <cellStyle name="常规 36" xfId="694"/>
    <cellStyle name="常规 36 2" xfId="695"/>
    <cellStyle name="常规 36 2 2" xfId="696"/>
    <cellStyle name="常规 36 2 2 2" xfId="697"/>
    <cellStyle name="常规 36 2 3" xfId="698"/>
    <cellStyle name="常规 36 3" xfId="699"/>
    <cellStyle name="常规 36 3 2" xfId="700"/>
    <cellStyle name="常规 36 3 2 2" xfId="701"/>
    <cellStyle name="常规 36 3 3" xfId="702"/>
    <cellStyle name="常规 36 4" xfId="703"/>
    <cellStyle name="常规 36 4 2" xfId="704"/>
    <cellStyle name="常规 36 5" xfId="705"/>
    <cellStyle name="常规 37" xfId="706"/>
    <cellStyle name="常规 37 2" xfId="707"/>
    <cellStyle name="常规 37 2 2" xfId="708"/>
    <cellStyle name="常规 37 2 2 2" xfId="709"/>
    <cellStyle name="常规 37 2 3" xfId="710"/>
    <cellStyle name="常规 37 3" xfId="711"/>
    <cellStyle name="常规 37 3 2" xfId="712"/>
    <cellStyle name="常规 37 3 2 2" xfId="713"/>
    <cellStyle name="常规 37 3 3" xfId="714"/>
    <cellStyle name="常规 37 4" xfId="715"/>
    <cellStyle name="常规 37 4 2" xfId="716"/>
    <cellStyle name="常规 37 5" xfId="717"/>
    <cellStyle name="常规 38" xfId="718"/>
    <cellStyle name="常规 38 2" xfId="719"/>
    <cellStyle name="常规 38 2 2" xfId="720"/>
    <cellStyle name="常规 38 2 2 2" xfId="721"/>
    <cellStyle name="常规 38 2 3" xfId="722"/>
    <cellStyle name="常规 38 3" xfId="723"/>
    <cellStyle name="常规 38 3 2" xfId="724"/>
    <cellStyle name="常规 38 3 2 2" xfId="725"/>
    <cellStyle name="常规 38 3 3" xfId="726"/>
    <cellStyle name="常规 38 4" xfId="727"/>
    <cellStyle name="常规 38 4 2" xfId="728"/>
    <cellStyle name="常规 38 5" xfId="729"/>
    <cellStyle name="常规 39" xfId="730"/>
    <cellStyle name="常规 39 2" xfId="731"/>
    <cellStyle name="常规 39 2 2" xfId="732"/>
    <cellStyle name="常规 39 2 2 2" xfId="733"/>
    <cellStyle name="常规 39 2 3" xfId="734"/>
    <cellStyle name="常规 39 3" xfId="735"/>
    <cellStyle name="常规 39 3 2" xfId="736"/>
    <cellStyle name="常规 39 3 2 2" xfId="737"/>
    <cellStyle name="常规 39 3 3" xfId="738"/>
    <cellStyle name="常规 39 4" xfId="739"/>
    <cellStyle name="常规 39 4 2" xfId="740"/>
    <cellStyle name="常规 39 5" xfId="741"/>
    <cellStyle name="常规 4" xfId="742"/>
    <cellStyle name="常规 4 2" xfId="743"/>
    <cellStyle name="常规 4 2 2" xfId="744"/>
    <cellStyle name="常规 4 2 2 2" xfId="745"/>
    <cellStyle name="常规 4 2 3" xfId="746"/>
    <cellStyle name="常规 4 2_1-5" xfId="747"/>
    <cellStyle name="常规 4 3" xfId="748"/>
    <cellStyle name="常规 4 3 2" xfId="749"/>
    <cellStyle name="常规 4 3 2 2" xfId="750"/>
    <cellStyle name="常规 4 3 3" xfId="751"/>
    <cellStyle name="常规 4 3_1-2主要指标" xfId="752"/>
    <cellStyle name="常规 4 4" xfId="753"/>
    <cellStyle name="常规 4 4 2" xfId="754"/>
    <cellStyle name="常规 4 5" xfId="755"/>
    <cellStyle name="常规 4 5 2" xfId="756"/>
    <cellStyle name="常规 4 6" xfId="757"/>
    <cellStyle name="常规 4 6 2" xfId="758"/>
    <cellStyle name="常规 4 7" xfId="759"/>
    <cellStyle name="常规 4 7 2" xfId="760"/>
    <cellStyle name="常规 4 8" xfId="761"/>
    <cellStyle name="常规 4_1-2主要指标" xfId="762"/>
    <cellStyle name="常规 40" xfId="763"/>
    <cellStyle name="常规 40 2" xfId="764"/>
    <cellStyle name="常规 40 2 2" xfId="765"/>
    <cellStyle name="常规 40 2 2 2" xfId="766"/>
    <cellStyle name="常规 40 2 3" xfId="767"/>
    <cellStyle name="常规 40 3" xfId="768"/>
    <cellStyle name="常规 40 3 2" xfId="769"/>
    <cellStyle name="常规 40 3 2 2" xfId="770"/>
    <cellStyle name="常规 40 3 3" xfId="771"/>
    <cellStyle name="常规 40 4" xfId="772"/>
    <cellStyle name="常规 40 4 2" xfId="773"/>
    <cellStyle name="常规 40 5" xfId="774"/>
    <cellStyle name="常规 41" xfId="775"/>
    <cellStyle name="常规 41 2" xfId="776"/>
    <cellStyle name="常规 41 2 2" xfId="777"/>
    <cellStyle name="常规 41 2 2 2" xfId="778"/>
    <cellStyle name="常规 41 2 3" xfId="779"/>
    <cellStyle name="常规 41 3" xfId="780"/>
    <cellStyle name="常规 41 3 2" xfId="781"/>
    <cellStyle name="常规 41 3 2 2" xfId="782"/>
    <cellStyle name="常规 41 3 3" xfId="783"/>
    <cellStyle name="常规 41 4" xfId="784"/>
    <cellStyle name="常规 41 4 2" xfId="785"/>
    <cellStyle name="常规 41 5" xfId="786"/>
    <cellStyle name="常规 42" xfId="787"/>
    <cellStyle name="常规 42 2" xfId="788"/>
    <cellStyle name="常规 42 2 2" xfId="789"/>
    <cellStyle name="常规 42 2 2 2" xfId="790"/>
    <cellStyle name="常规 42 2 3" xfId="791"/>
    <cellStyle name="常规 42 3" xfId="792"/>
    <cellStyle name="常规 42 3 2" xfId="793"/>
    <cellStyle name="常规 42 3 2 2" xfId="794"/>
    <cellStyle name="常规 42 3 3" xfId="795"/>
    <cellStyle name="常规 42 4" xfId="796"/>
    <cellStyle name="常规 42 4 2" xfId="797"/>
    <cellStyle name="常规 42 5" xfId="798"/>
    <cellStyle name="常规 43" xfId="799"/>
    <cellStyle name="常规 43 2" xfId="800"/>
    <cellStyle name="常规 43 2 2" xfId="801"/>
    <cellStyle name="常规 43 2 2 2" xfId="802"/>
    <cellStyle name="常规 43 2 3" xfId="803"/>
    <cellStyle name="常规 43 3" xfId="804"/>
    <cellStyle name="常规 43 3 2" xfId="805"/>
    <cellStyle name="常规 43 3 2 2" xfId="806"/>
    <cellStyle name="常规 43 3 3" xfId="807"/>
    <cellStyle name="常规 43 4" xfId="808"/>
    <cellStyle name="常规 43 4 2" xfId="809"/>
    <cellStyle name="常规 43 5" xfId="810"/>
    <cellStyle name="常规 44" xfId="811"/>
    <cellStyle name="常规 44 2" xfId="812"/>
    <cellStyle name="常规 44 2 2" xfId="813"/>
    <cellStyle name="常规 44 2 2 2" xfId="814"/>
    <cellStyle name="常规 44 2 3" xfId="815"/>
    <cellStyle name="常规 44 3" xfId="816"/>
    <cellStyle name="常规 44 3 2" xfId="817"/>
    <cellStyle name="常规 44 3 2 2" xfId="818"/>
    <cellStyle name="常规 44 3 3" xfId="819"/>
    <cellStyle name="常规 44 4" xfId="820"/>
    <cellStyle name="常规 44 4 2" xfId="821"/>
    <cellStyle name="常规 44 5" xfId="822"/>
    <cellStyle name="常规 45" xfId="823"/>
    <cellStyle name="常规 45 2" xfId="824"/>
    <cellStyle name="常规 45 2 2" xfId="825"/>
    <cellStyle name="常规 45 2 2 2" xfId="826"/>
    <cellStyle name="常规 45 2 3" xfId="827"/>
    <cellStyle name="常规 45 3" xfId="828"/>
    <cellStyle name="常规 45 3 2" xfId="829"/>
    <cellStyle name="常规 45 3 2 2" xfId="830"/>
    <cellStyle name="常规 45 3 3" xfId="831"/>
    <cellStyle name="常规 45 4" xfId="832"/>
    <cellStyle name="常规 45 4 2" xfId="833"/>
    <cellStyle name="常规 45 5" xfId="834"/>
    <cellStyle name="常规 46" xfId="835"/>
    <cellStyle name="常规 46 2" xfId="836"/>
    <cellStyle name="常规 46 2 2" xfId="837"/>
    <cellStyle name="常规 46 2 2 2" xfId="838"/>
    <cellStyle name="常规 46 2 3" xfId="839"/>
    <cellStyle name="常规 46 3" xfId="840"/>
    <cellStyle name="常规 46 3 2" xfId="841"/>
    <cellStyle name="常规 46 3 2 2" xfId="842"/>
    <cellStyle name="常规 46 3 3" xfId="843"/>
    <cellStyle name="常规 46 4" xfId="844"/>
    <cellStyle name="常规 46 4 2" xfId="845"/>
    <cellStyle name="常规 46 5" xfId="846"/>
    <cellStyle name="常规 47" xfId="847"/>
    <cellStyle name="常规 47 2" xfId="848"/>
    <cellStyle name="常规 47 2 2" xfId="849"/>
    <cellStyle name="常规 47 2 2 2" xfId="850"/>
    <cellStyle name="常规 47 2 3" xfId="851"/>
    <cellStyle name="常规 47 3" xfId="852"/>
    <cellStyle name="常规 47 3 2" xfId="853"/>
    <cellStyle name="常规 47 3 2 2" xfId="854"/>
    <cellStyle name="常规 47 3 3" xfId="855"/>
    <cellStyle name="常规 47 4" xfId="856"/>
    <cellStyle name="常规 47 4 2" xfId="857"/>
    <cellStyle name="常规 47 5" xfId="858"/>
    <cellStyle name="常规 48" xfId="859"/>
    <cellStyle name="常规 48 2" xfId="860"/>
    <cellStyle name="常规 48 2 2" xfId="861"/>
    <cellStyle name="常规 48 2 2 2" xfId="862"/>
    <cellStyle name="常规 48 2 3" xfId="863"/>
    <cellStyle name="常规 48 3" xfId="864"/>
    <cellStyle name="常规 48 3 2" xfId="865"/>
    <cellStyle name="常规 48 3 2 2" xfId="866"/>
    <cellStyle name="常规 48 3 3" xfId="867"/>
    <cellStyle name="常规 48 4" xfId="868"/>
    <cellStyle name="常规 48 4 2" xfId="869"/>
    <cellStyle name="常规 48 5" xfId="870"/>
    <cellStyle name="常规 49" xfId="871"/>
    <cellStyle name="常规 49 2" xfId="872"/>
    <cellStyle name="常规 49 2 2" xfId="873"/>
    <cellStyle name="常规 49 2 2 2" xfId="874"/>
    <cellStyle name="常规 49 2 3" xfId="875"/>
    <cellStyle name="常规 49 3" xfId="876"/>
    <cellStyle name="常规 49 3 2" xfId="877"/>
    <cellStyle name="常规 49 3 2 2" xfId="878"/>
    <cellStyle name="常规 49 3 3" xfId="879"/>
    <cellStyle name="常规 49 4" xfId="880"/>
    <cellStyle name="常规 49 4 2" xfId="881"/>
    <cellStyle name="常规 49 5" xfId="882"/>
    <cellStyle name="常规 5" xfId="883"/>
    <cellStyle name="常规 5 2" xfId="884"/>
    <cellStyle name="常规 5 2 2" xfId="885"/>
    <cellStyle name="常规 5 2 2 2" xfId="886"/>
    <cellStyle name="常规 5 2 3" xfId="887"/>
    <cellStyle name="常规 5 2_1-5" xfId="888"/>
    <cellStyle name="常规 5 3" xfId="889"/>
    <cellStyle name="常规 5 3 2" xfId="890"/>
    <cellStyle name="常规 5 3 2 2" xfId="891"/>
    <cellStyle name="常规 5 3 3" xfId="892"/>
    <cellStyle name="常规 5 3_1-5" xfId="893"/>
    <cellStyle name="常规 5 4" xfId="894"/>
    <cellStyle name="常规 5 4 2" xfId="895"/>
    <cellStyle name="常规 5 5" xfId="896"/>
    <cellStyle name="常规 5 5 2" xfId="897"/>
    <cellStyle name="常规 5 6" xfId="898"/>
    <cellStyle name="常规 5 6 2" xfId="899"/>
    <cellStyle name="常规 5 7" xfId="900"/>
    <cellStyle name="常规 5 8" xfId="901"/>
    <cellStyle name="常规 5_1-2主要指标" xfId="902"/>
    <cellStyle name="常规 50" xfId="903"/>
    <cellStyle name="常规 50 2" xfId="904"/>
    <cellStyle name="常规 50 2 2" xfId="905"/>
    <cellStyle name="常规 50 2 2 2" xfId="906"/>
    <cellStyle name="常规 50 2 3" xfId="907"/>
    <cellStyle name="常规 50 3" xfId="908"/>
    <cellStyle name="常规 50 3 2" xfId="909"/>
    <cellStyle name="常规 50 3 2 2" xfId="910"/>
    <cellStyle name="常规 50 3 3" xfId="911"/>
    <cellStyle name="常规 50 4" xfId="912"/>
    <cellStyle name="常规 50 4 2" xfId="913"/>
    <cellStyle name="常规 50 5" xfId="914"/>
    <cellStyle name="常规 51" xfId="915"/>
    <cellStyle name="常规 51 2" xfId="916"/>
    <cellStyle name="常规 51 2 2" xfId="917"/>
    <cellStyle name="常规 51 2 2 2" xfId="918"/>
    <cellStyle name="常规 51 2 3" xfId="919"/>
    <cellStyle name="常规 51 3" xfId="920"/>
    <cellStyle name="常规 51 3 2" xfId="921"/>
    <cellStyle name="常规 51 3 2 2" xfId="922"/>
    <cellStyle name="常规 51 3 3" xfId="923"/>
    <cellStyle name="常规 51 4" xfId="924"/>
    <cellStyle name="常规 51 4 2" xfId="925"/>
    <cellStyle name="常规 51 5" xfId="926"/>
    <cellStyle name="常规 52" xfId="927"/>
    <cellStyle name="常规 52 2" xfId="928"/>
    <cellStyle name="常规 52 2 2" xfId="929"/>
    <cellStyle name="常规 52 2 2 2" xfId="930"/>
    <cellStyle name="常规 52 2 3" xfId="931"/>
    <cellStyle name="常规 52 3" xfId="932"/>
    <cellStyle name="常规 52 3 2" xfId="933"/>
    <cellStyle name="常规 52 3 2 2" xfId="934"/>
    <cellStyle name="常规 52 3 3" xfId="935"/>
    <cellStyle name="常规 52 4" xfId="936"/>
    <cellStyle name="常规 52 4 2" xfId="937"/>
    <cellStyle name="常规 52 5" xfId="938"/>
    <cellStyle name="常规 53" xfId="939"/>
    <cellStyle name="常规 53 2" xfId="940"/>
    <cellStyle name="常规 53 2 2" xfId="941"/>
    <cellStyle name="常规 53 2 2 2" xfId="942"/>
    <cellStyle name="常规 53 2 3" xfId="943"/>
    <cellStyle name="常规 53 3" xfId="944"/>
    <cellStyle name="常规 53 3 2" xfId="945"/>
    <cellStyle name="常规 53 3 2 2" xfId="946"/>
    <cellStyle name="常规 53 3 3" xfId="947"/>
    <cellStyle name="常规 53 4" xfId="948"/>
    <cellStyle name="常规 53 4 2" xfId="949"/>
    <cellStyle name="常规 53 5" xfId="950"/>
    <cellStyle name="常规 54" xfId="951"/>
    <cellStyle name="常规 54 2" xfId="952"/>
    <cellStyle name="常规 54 2 2" xfId="953"/>
    <cellStyle name="常规 54 2 2 2" xfId="954"/>
    <cellStyle name="常规 54 2 3" xfId="955"/>
    <cellStyle name="常规 54 3" xfId="956"/>
    <cellStyle name="常规 54 3 2" xfId="957"/>
    <cellStyle name="常规 54 3 2 2" xfId="958"/>
    <cellStyle name="常规 54 3 3" xfId="959"/>
    <cellStyle name="常规 54 4" xfId="960"/>
    <cellStyle name="常规 54 4 2" xfId="961"/>
    <cellStyle name="常规 54 5" xfId="962"/>
    <cellStyle name="常规 55" xfId="963"/>
    <cellStyle name="常规 55 2" xfId="964"/>
    <cellStyle name="常规 55 2 2" xfId="965"/>
    <cellStyle name="常规 55 2 2 2" xfId="966"/>
    <cellStyle name="常规 55 2 3" xfId="967"/>
    <cellStyle name="常规 55 3" xfId="968"/>
    <cellStyle name="常规 55 3 2" xfId="969"/>
    <cellStyle name="常规 55 3 2 2" xfId="970"/>
    <cellStyle name="常规 55 3 3" xfId="971"/>
    <cellStyle name="常规 55 4" xfId="972"/>
    <cellStyle name="常规 55 4 2" xfId="973"/>
    <cellStyle name="常规 55 5" xfId="974"/>
    <cellStyle name="常规 56" xfId="975"/>
    <cellStyle name="常规 56 2" xfId="976"/>
    <cellStyle name="常规 56 2 2" xfId="977"/>
    <cellStyle name="常规 56 2 2 2" xfId="978"/>
    <cellStyle name="常规 56 2 3" xfId="979"/>
    <cellStyle name="常规 56 3" xfId="980"/>
    <cellStyle name="常规 56 3 2" xfId="981"/>
    <cellStyle name="常规 56 3 2 2" xfId="982"/>
    <cellStyle name="常规 56 3 3" xfId="983"/>
    <cellStyle name="常规 56 4" xfId="984"/>
    <cellStyle name="常规 56 4 2" xfId="985"/>
    <cellStyle name="常规 56 5" xfId="986"/>
    <cellStyle name="常规 57" xfId="987"/>
    <cellStyle name="常规 57 2" xfId="988"/>
    <cellStyle name="常规 57 2 2" xfId="989"/>
    <cellStyle name="常规 57 2 2 2" xfId="990"/>
    <cellStyle name="常规 57 2 3" xfId="991"/>
    <cellStyle name="常规 57 3" xfId="992"/>
    <cellStyle name="常规 57 3 2" xfId="993"/>
    <cellStyle name="常规 57 3 2 2" xfId="994"/>
    <cellStyle name="常规 57 3 3" xfId="995"/>
    <cellStyle name="常规 57 4" xfId="996"/>
    <cellStyle name="常规 57 4 2" xfId="997"/>
    <cellStyle name="常规 57 5" xfId="998"/>
    <cellStyle name="常规 58" xfId="999"/>
    <cellStyle name="常规 58 2" xfId="1000"/>
    <cellStyle name="常规 58 2 2" xfId="1001"/>
    <cellStyle name="常规 58 2 2 2" xfId="1002"/>
    <cellStyle name="常规 58 2 3" xfId="1003"/>
    <cellStyle name="常规 58 3" xfId="1004"/>
    <cellStyle name="常规 58 3 2" xfId="1005"/>
    <cellStyle name="常规 58 3 2 2" xfId="1006"/>
    <cellStyle name="常规 58 3 3" xfId="1007"/>
    <cellStyle name="常规 58 4" xfId="1008"/>
    <cellStyle name="常规 58 4 2" xfId="1009"/>
    <cellStyle name="常规 58 5" xfId="1010"/>
    <cellStyle name="常规 59" xfId="1011"/>
    <cellStyle name="常规 59 2" xfId="1012"/>
    <cellStyle name="常规 59 2 2" xfId="1013"/>
    <cellStyle name="常规 59 2 2 2" xfId="1014"/>
    <cellStyle name="常规 59 2 3" xfId="1015"/>
    <cellStyle name="常规 59 3" xfId="1016"/>
    <cellStyle name="常规 59 3 2" xfId="1017"/>
    <cellStyle name="常规 59 3 2 2" xfId="1018"/>
    <cellStyle name="常规 59 3 3" xfId="1019"/>
    <cellStyle name="常规 59 4" xfId="1020"/>
    <cellStyle name="常规 59 4 2" xfId="1021"/>
    <cellStyle name="常规 59 5" xfId="1022"/>
    <cellStyle name="常规 6" xfId="1023"/>
    <cellStyle name="常规 6 2" xfId="1024"/>
    <cellStyle name="常规 6 2 2" xfId="1025"/>
    <cellStyle name="常规 6 2 2 2" xfId="1026"/>
    <cellStyle name="常规 6 2 3" xfId="1027"/>
    <cellStyle name="常规 6 3" xfId="1028"/>
    <cellStyle name="常规 6 3 2" xfId="1029"/>
    <cellStyle name="常规 6 3 2 2" xfId="1030"/>
    <cellStyle name="常规 6 3 3" xfId="1031"/>
    <cellStyle name="常规 6 4" xfId="1032"/>
    <cellStyle name="常规 6 4 2" xfId="1033"/>
    <cellStyle name="常规 6 5" xfId="1034"/>
    <cellStyle name="常规 6_1-2主要指标" xfId="1035"/>
    <cellStyle name="常规 60" xfId="1036"/>
    <cellStyle name="常规 60 2" xfId="1037"/>
    <cellStyle name="常规 60 2 2" xfId="1038"/>
    <cellStyle name="常规 60 2 2 2" xfId="1039"/>
    <cellStyle name="常规 60 2 3" xfId="1040"/>
    <cellStyle name="常规 60 3" xfId="1041"/>
    <cellStyle name="常规 60 3 2" xfId="1042"/>
    <cellStyle name="常规 60 3 2 2" xfId="1043"/>
    <cellStyle name="常规 60 3 3" xfId="1044"/>
    <cellStyle name="常规 60 4" xfId="1045"/>
    <cellStyle name="常规 60 4 2" xfId="1046"/>
    <cellStyle name="常规 60 5" xfId="1047"/>
    <cellStyle name="常规 61" xfId="1048"/>
    <cellStyle name="常规 61 2" xfId="1049"/>
    <cellStyle name="常规 61 2 2" xfId="1050"/>
    <cellStyle name="常规 61 2 2 2" xfId="1051"/>
    <cellStyle name="常规 61 2 3" xfId="1052"/>
    <cellStyle name="常规 61 3" xfId="1053"/>
    <cellStyle name="常规 61 3 2" xfId="1054"/>
    <cellStyle name="常规 61 3 2 2" xfId="1055"/>
    <cellStyle name="常规 61 3 3" xfId="1056"/>
    <cellStyle name="常规 61 4" xfId="1057"/>
    <cellStyle name="常规 61 4 2" xfId="1058"/>
    <cellStyle name="常规 61 5" xfId="1059"/>
    <cellStyle name="常规 62" xfId="1060"/>
    <cellStyle name="常规 62 2" xfId="1061"/>
    <cellStyle name="常规 62 2 2" xfId="1062"/>
    <cellStyle name="常规 62 2 2 2" xfId="1063"/>
    <cellStyle name="常规 62 2 3" xfId="1064"/>
    <cellStyle name="常规 62 3" xfId="1065"/>
    <cellStyle name="常规 62 3 2" xfId="1066"/>
    <cellStyle name="常规 62 3 2 2" xfId="1067"/>
    <cellStyle name="常规 62 3 3" xfId="1068"/>
    <cellStyle name="常规 62 4" xfId="1069"/>
    <cellStyle name="常规 62 4 2" xfId="1070"/>
    <cellStyle name="常规 62 5" xfId="1071"/>
    <cellStyle name="常规 63" xfId="1072"/>
    <cellStyle name="常规 63 2" xfId="1073"/>
    <cellStyle name="常规 63 2 2" xfId="1074"/>
    <cellStyle name="常规 63 2 2 2" xfId="1075"/>
    <cellStyle name="常规 63 2 3" xfId="1076"/>
    <cellStyle name="常规 63 3" xfId="1077"/>
    <cellStyle name="常规 63 3 2" xfId="1078"/>
    <cellStyle name="常规 63 3 2 2" xfId="1079"/>
    <cellStyle name="常规 63 3 3" xfId="1080"/>
    <cellStyle name="常规 63 4" xfId="1081"/>
    <cellStyle name="常规 63 4 2" xfId="1082"/>
    <cellStyle name="常规 63 5" xfId="1083"/>
    <cellStyle name="常规 64" xfId="1084"/>
    <cellStyle name="常规 64 2" xfId="1085"/>
    <cellStyle name="常规 64 2 2" xfId="1086"/>
    <cellStyle name="常规 64 2 2 2" xfId="1087"/>
    <cellStyle name="常规 64 2 3" xfId="1088"/>
    <cellStyle name="常规 64 3" xfId="1089"/>
    <cellStyle name="常规 64 3 2" xfId="1090"/>
    <cellStyle name="常规 64 3 2 2" xfId="1091"/>
    <cellStyle name="常规 64 3 3" xfId="1092"/>
    <cellStyle name="常规 64 4" xfId="1093"/>
    <cellStyle name="常规 64 4 2" xfId="1094"/>
    <cellStyle name="常规 64 5" xfId="1095"/>
    <cellStyle name="常规 65" xfId="1096"/>
    <cellStyle name="常规 65 2" xfId="1097"/>
    <cellStyle name="常规 65 2 2" xfId="1098"/>
    <cellStyle name="常规 65 2 2 2" xfId="1099"/>
    <cellStyle name="常规 65 2 3" xfId="1100"/>
    <cellStyle name="常规 65 3" xfId="1101"/>
    <cellStyle name="常规 65 3 2" xfId="1102"/>
    <cellStyle name="常规 65 3 2 2" xfId="1103"/>
    <cellStyle name="常规 65 3 3" xfId="1104"/>
    <cellStyle name="常规 65 4" xfId="1105"/>
    <cellStyle name="常规 65 4 2" xfId="1106"/>
    <cellStyle name="常规 65 5" xfId="1107"/>
    <cellStyle name="常规 66" xfId="1108"/>
    <cellStyle name="常规 66 2" xfId="1109"/>
    <cellStyle name="常规 66 2 2" xfId="1110"/>
    <cellStyle name="常规 66 2 2 2" xfId="1111"/>
    <cellStyle name="常规 66 2 3" xfId="1112"/>
    <cellStyle name="常规 66 3" xfId="1113"/>
    <cellStyle name="常规 66 3 2" xfId="1114"/>
    <cellStyle name="常规 66 3 2 2" xfId="1115"/>
    <cellStyle name="常规 66 3 3" xfId="1116"/>
    <cellStyle name="常规 66 4" xfId="1117"/>
    <cellStyle name="常规 66 4 2" xfId="1118"/>
    <cellStyle name="常规 66 5" xfId="1119"/>
    <cellStyle name="常规 67" xfId="1120"/>
    <cellStyle name="常规 67 2" xfId="1121"/>
    <cellStyle name="常规 67 2 2" xfId="1122"/>
    <cellStyle name="常规 67 2 2 2" xfId="1123"/>
    <cellStyle name="常规 67 2 3" xfId="1124"/>
    <cellStyle name="常规 67 3" xfId="1125"/>
    <cellStyle name="常规 67 3 2" xfId="1126"/>
    <cellStyle name="常规 67 3 2 2" xfId="1127"/>
    <cellStyle name="常规 67 3 3" xfId="1128"/>
    <cellStyle name="常规 67 4" xfId="1129"/>
    <cellStyle name="常规 67 4 2" xfId="1130"/>
    <cellStyle name="常规 67 5" xfId="1131"/>
    <cellStyle name="常规 68" xfId="1132"/>
    <cellStyle name="常规 68 2" xfId="1133"/>
    <cellStyle name="常规 68 2 2" xfId="1134"/>
    <cellStyle name="常规 68 2 2 2" xfId="1135"/>
    <cellStyle name="常规 68 2 3" xfId="1136"/>
    <cellStyle name="常规 68 3" xfId="1137"/>
    <cellStyle name="常规 68 3 2" xfId="1138"/>
    <cellStyle name="常规 68 3 2 2" xfId="1139"/>
    <cellStyle name="常规 68 3 3" xfId="1140"/>
    <cellStyle name="常规 68 4" xfId="1141"/>
    <cellStyle name="常规 68 4 2" xfId="1142"/>
    <cellStyle name="常规 68 5" xfId="1143"/>
    <cellStyle name="常规 69" xfId="1144"/>
    <cellStyle name="常规 69 2" xfId="1145"/>
    <cellStyle name="常规 69 2 2" xfId="1146"/>
    <cellStyle name="常规 69 2 2 2" xfId="1147"/>
    <cellStyle name="常规 69 2 3" xfId="1148"/>
    <cellStyle name="常规 69 3" xfId="1149"/>
    <cellStyle name="常规 69 3 2" xfId="1150"/>
    <cellStyle name="常规 69 3 2 2" xfId="1151"/>
    <cellStyle name="常规 69 3 3" xfId="1152"/>
    <cellStyle name="常规 69 4" xfId="1153"/>
    <cellStyle name="常规 69 4 2" xfId="1154"/>
    <cellStyle name="常规 69 5" xfId="1155"/>
    <cellStyle name="常规 7" xfId="1156"/>
    <cellStyle name="常规 7 2" xfId="1157"/>
    <cellStyle name="常规 7 2 2" xfId="1158"/>
    <cellStyle name="常规 7 2 2 2" xfId="1159"/>
    <cellStyle name="常规 7 2 3" xfId="1160"/>
    <cellStyle name="常规 7 3" xfId="1161"/>
    <cellStyle name="常规 7 3 2" xfId="1162"/>
    <cellStyle name="常规 7 3 2 2" xfId="1163"/>
    <cellStyle name="常规 7 3 3" xfId="1164"/>
    <cellStyle name="常规 7 4" xfId="1165"/>
    <cellStyle name="常规 7 4 2" xfId="1166"/>
    <cellStyle name="常规 7 5" xfId="1167"/>
    <cellStyle name="常规 7_1-2主要指标" xfId="1168"/>
    <cellStyle name="常规 70" xfId="1169"/>
    <cellStyle name="常规 70 2" xfId="1170"/>
    <cellStyle name="常规 70 2 2" xfId="1171"/>
    <cellStyle name="常规 70 2 2 2" xfId="1172"/>
    <cellStyle name="常规 70 2 3" xfId="1173"/>
    <cellStyle name="常规 70 3" xfId="1174"/>
    <cellStyle name="常规 70 3 2" xfId="1175"/>
    <cellStyle name="常规 70 3 2 2" xfId="1176"/>
    <cellStyle name="常规 70 3 3" xfId="1177"/>
    <cellStyle name="常规 70 4" xfId="1178"/>
    <cellStyle name="常规 70 4 2" xfId="1179"/>
    <cellStyle name="常规 70 5" xfId="1180"/>
    <cellStyle name="常规 71" xfId="1181"/>
    <cellStyle name="常规 71 2" xfId="1182"/>
    <cellStyle name="常规 71 2 2" xfId="1183"/>
    <cellStyle name="常规 71 2 2 2" xfId="1184"/>
    <cellStyle name="常规 71 2 3" xfId="1185"/>
    <cellStyle name="常规 71 3" xfId="1186"/>
    <cellStyle name="常规 71 3 2" xfId="1187"/>
    <cellStyle name="常规 71 3 2 2" xfId="1188"/>
    <cellStyle name="常规 71 3 3" xfId="1189"/>
    <cellStyle name="常规 71 4" xfId="1190"/>
    <cellStyle name="常规 71 4 2" xfId="1191"/>
    <cellStyle name="常规 71 5" xfId="1192"/>
    <cellStyle name="常规 72" xfId="1193"/>
    <cellStyle name="常规 72 2" xfId="1194"/>
    <cellStyle name="常规 72 2 2" xfId="1195"/>
    <cellStyle name="常规 72 2 2 2" xfId="1196"/>
    <cellStyle name="常规 72 2 3" xfId="1197"/>
    <cellStyle name="常规 72 3" xfId="1198"/>
    <cellStyle name="常规 72 3 2" xfId="1199"/>
    <cellStyle name="常规 72 3 2 2" xfId="1200"/>
    <cellStyle name="常规 72 3 3" xfId="1201"/>
    <cellStyle name="常规 72 4" xfId="1202"/>
    <cellStyle name="常规 72 4 2" xfId="1203"/>
    <cellStyle name="常规 72 5" xfId="1204"/>
    <cellStyle name="常规 73" xfId="1205"/>
    <cellStyle name="常规 73 2" xfId="1206"/>
    <cellStyle name="常规 73 2 2" xfId="1207"/>
    <cellStyle name="常规 73 2 2 2" xfId="1208"/>
    <cellStyle name="常规 73 2 3" xfId="1209"/>
    <cellStyle name="常规 73 3" xfId="1210"/>
    <cellStyle name="常规 73 3 2" xfId="1211"/>
    <cellStyle name="常规 73 3 2 2" xfId="1212"/>
    <cellStyle name="常规 73 3 3" xfId="1213"/>
    <cellStyle name="常规 73 4" xfId="1214"/>
    <cellStyle name="常规 73 4 2" xfId="1215"/>
    <cellStyle name="常规 73 5" xfId="1216"/>
    <cellStyle name="常规 74" xfId="1217"/>
    <cellStyle name="常规 74 2" xfId="1218"/>
    <cellStyle name="常规 74 2 2" xfId="1219"/>
    <cellStyle name="常规 74 2 2 2" xfId="1220"/>
    <cellStyle name="常规 74 2 3" xfId="1221"/>
    <cellStyle name="常规 74 3" xfId="1222"/>
    <cellStyle name="常规 74 3 2" xfId="1223"/>
    <cellStyle name="常规 74 3 2 2" xfId="1224"/>
    <cellStyle name="常规 74 3 3" xfId="1225"/>
    <cellStyle name="常规 74 4" xfId="1226"/>
    <cellStyle name="常规 74 4 2" xfId="1227"/>
    <cellStyle name="常规 74 5" xfId="1228"/>
    <cellStyle name="常规 75" xfId="1229"/>
    <cellStyle name="常规 75 2" xfId="1230"/>
    <cellStyle name="常规 75 2 2" xfId="1231"/>
    <cellStyle name="常规 75 2 2 2" xfId="1232"/>
    <cellStyle name="常规 75 2 3" xfId="1233"/>
    <cellStyle name="常规 75 3" xfId="1234"/>
    <cellStyle name="常规 75 3 2" xfId="1235"/>
    <cellStyle name="常规 75 3 2 2" xfId="1236"/>
    <cellStyle name="常规 75 3 3" xfId="1237"/>
    <cellStyle name="常规 75 4" xfId="1238"/>
    <cellStyle name="常规 75 4 2" xfId="1239"/>
    <cellStyle name="常规 75 5" xfId="1240"/>
    <cellStyle name="常规 76" xfId="1241"/>
    <cellStyle name="常规 76 2" xfId="1242"/>
    <cellStyle name="常规 76 2 2" xfId="1243"/>
    <cellStyle name="常规 76 2 2 2" xfId="1244"/>
    <cellStyle name="常规 76 2 3" xfId="1245"/>
    <cellStyle name="常规 76 3" xfId="1246"/>
    <cellStyle name="常规 76 3 2" xfId="1247"/>
    <cellStyle name="常规 76 3 2 2" xfId="1248"/>
    <cellStyle name="常规 76 3 3" xfId="1249"/>
    <cellStyle name="常规 76 4" xfId="1250"/>
    <cellStyle name="常规 76 4 2" xfId="1251"/>
    <cellStyle name="常规 76 5" xfId="1252"/>
    <cellStyle name="常规 77" xfId="1253"/>
    <cellStyle name="常规 77 2" xfId="1254"/>
    <cellStyle name="常规 77 2 2" xfId="1255"/>
    <cellStyle name="常规 77 2 2 2" xfId="1256"/>
    <cellStyle name="常规 77 2 3" xfId="1257"/>
    <cellStyle name="常规 77 3" xfId="1258"/>
    <cellStyle name="常规 77 3 2" xfId="1259"/>
    <cellStyle name="常规 77 3 2 2" xfId="1260"/>
    <cellStyle name="常规 77 3 3" xfId="1261"/>
    <cellStyle name="常规 77 4" xfId="1262"/>
    <cellStyle name="常规 77 4 2" xfId="1263"/>
    <cellStyle name="常规 77 5" xfId="1264"/>
    <cellStyle name="常规 78" xfId="1265"/>
    <cellStyle name="常规 78 2" xfId="1266"/>
    <cellStyle name="常规 78 2 2" xfId="1267"/>
    <cellStyle name="常规 78 2 2 2" xfId="1268"/>
    <cellStyle name="常规 78 2 3" xfId="1269"/>
    <cellStyle name="常规 78 3" xfId="1270"/>
    <cellStyle name="常规 78 3 2" xfId="1271"/>
    <cellStyle name="常规 78 3 2 2" xfId="1272"/>
    <cellStyle name="常规 78 3 3" xfId="1273"/>
    <cellStyle name="常规 78 4" xfId="1274"/>
    <cellStyle name="常规 78 4 2" xfId="1275"/>
    <cellStyle name="常规 78 5" xfId="1276"/>
    <cellStyle name="常规 79" xfId="1277"/>
    <cellStyle name="常规 79 2" xfId="1278"/>
    <cellStyle name="常规 79 2 2" xfId="1279"/>
    <cellStyle name="常规 79 2 2 2" xfId="1280"/>
    <cellStyle name="常规 79 2 3" xfId="1281"/>
    <cellStyle name="常规 79 3" xfId="1282"/>
    <cellStyle name="常规 79 3 2" xfId="1283"/>
    <cellStyle name="常规 79 3 2 2" xfId="1284"/>
    <cellStyle name="常规 79 3 3" xfId="1285"/>
    <cellStyle name="常规 79 4" xfId="1286"/>
    <cellStyle name="常规 79 4 2" xfId="1287"/>
    <cellStyle name="常规 79 5" xfId="1288"/>
    <cellStyle name="常规 8" xfId="1289"/>
    <cellStyle name="常规 8 2" xfId="1290"/>
    <cellStyle name="常规 8 2 2" xfId="1291"/>
    <cellStyle name="常规 8 2 2 2" xfId="1292"/>
    <cellStyle name="常规 8 2 3" xfId="1293"/>
    <cellStyle name="常规 8 3" xfId="1294"/>
    <cellStyle name="常规 8 3 2" xfId="1295"/>
    <cellStyle name="常规 8 3 2 2" xfId="1296"/>
    <cellStyle name="常规 8 3 3" xfId="1297"/>
    <cellStyle name="常规 8 4" xfId="1298"/>
    <cellStyle name="常规 8 4 2" xfId="1299"/>
    <cellStyle name="常规 8 5" xfId="1300"/>
    <cellStyle name="常规 8_1-2主要指标" xfId="1301"/>
    <cellStyle name="常规 80" xfId="1302"/>
    <cellStyle name="常规 80 2" xfId="1303"/>
    <cellStyle name="常规 80 2 2" xfId="1304"/>
    <cellStyle name="常规 80 2 2 2" xfId="1305"/>
    <cellStyle name="常规 80 2 3" xfId="1306"/>
    <cellStyle name="常规 80 3" xfId="1307"/>
    <cellStyle name="常规 80 3 2" xfId="1308"/>
    <cellStyle name="常规 80 3 2 2" xfId="1309"/>
    <cellStyle name="常规 80 3 3" xfId="1310"/>
    <cellStyle name="常规 80 4" xfId="1311"/>
    <cellStyle name="常规 80 4 2" xfId="1312"/>
    <cellStyle name="常规 80 5" xfId="1313"/>
    <cellStyle name="常规 81" xfId="1314"/>
    <cellStyle name="常规 81 2" xfId="1315"/>
    <cellStyle name="常规 81 2 2" xfId="1316"/>
    <cellStyle name="常规 81 2 2 2" xfId="1317"/>
    <cellStyle name="常规 81 2 3" xfId="1318"/>
    <cellStyle name="常规 81 3" xfId="1319"/>
    <cellStyle name="常规 81 3 2" xfId="1320"/>
    <cellStyle name="常规 81 3 2 2" xfId="1321"/>
    <cellStyle name="常规 81 3 3" xfId="1322"/>
    <cellStyle name="常规 81 4" xfId="1323"/>
    <cellStyle name="常规 81 4 2" xfId="1324"/>
    <cellStyle name="常规 81 5" xfId="1325"/>
    <cellStyle name="常规 82" xfId="1326"/>
    <cellStyle name="常规 82 2" xfId="1327"/>
    <cellStyle name="常规 82 2 2" xfId="1328"/>
    <cellStyle name="常规 82 2 2 2" xfId="1329"/>
    <cellStyle name="常规 82 2 3" xfId="1330"/>
    <cellStyle name="常规 82 3" xfId="1331"/>
    <cellStyle name="常规 82 3 2" xfId="1332"/>
    <cellStyle name="常规 82 3 2 2" xfId="1333"/>
    <cellStyle name="常规 82 3 3" xfId="1334"/>
    <cellStyle name="常规 82 4" xfId="1335"/>
    <cellStyle name="常规 82 4 2" xfId="1336"/>
    <cellStyle name="常规 82 5" xfId="1337"/>
    <cellStyle name="常规 83" xfId="1338"/>
    <cellStyle name="常规 83 2" xfId="1339"/>
    <cellStyle name="常规 83 2 2" xfId="1340"/>
    <cellStyle name="常规 83 2 2 2" xfId="1341"/>
    <cellStyle name="常规 83 2 3" xfId="1342"/>
    <cellStyle name="常规 83 3" xfId="1343"/>
    <cellStyle name="常规 83 3 2" xfId="1344"/>
    <cellStyle name="常规 83 3 2 2" xfId="1345"/>
    <cellStyle name="常规 83 3 3" xfId="1346"/>
    <cellStyle name="常规 83 4" xfId="1347"/>
    <cellStyle name="常规 83 4 2" xfId="1348"/>
    <cellStyle name="常规 83 5" xfId="1349"/>
    <cellStyle name="常规 84" xfId="1350"/>
    <cellStyle name="常规 84 2" xfId="1351"/>
    <cellStyle name="常规 84 2 2" xfId="1352"/>
    <cellStyle name="常规 84 2 2 2" xfId="1353"/>
    <cellStyle name="常规 84 2 3" xfId="1354"/>
    <cellStyle name="常规 84 3" xfId="1355"/>
    <cellStyle name="常规 84 3 2" xfId="1356"/>
    <cellStyle name="常规 84 3 2 2" xfId="1357"/>
    <cellStyle name="常规 84 3 3" xfId="1358"/>
    <cellStyle name="常规 84 4" xfId="1359"/>
    <cellStyle name="常规 84 4 2" xfId="1360"/>
    <cellStyle name="常规 84 5" xfId="1361"/>
    <cellStyle name="常规 85" xfId="1362"/>
    <cellStyle name="常规 85 2" xfId="1363"/>
    <cellStyle name="常规 85 2 2" xfId="1364"/>
    <cellStyle name="常规 85 2 2 2" xfId="1365"/>
    <cellStyle name="常规 85 2 3" xfId="1366"/>
    <cellStyle name="常规 85 3" xfId="1367"/>
    <cellStyle name="常规 85 3 2" xfId="1368"/>
    <cellStyle name="常规 85 3 2 2" xfId="1369"/>
    <cellStyle name="常规 85 3 3" xfId="1370"/>
    <cellStyle name="常规 85 4" xfId="1371"/>
    <cellStyle name="常规 85 4 2" xfId="1372"/>
    <cellStyle name="常规 85 5" xfId="1373"/>
    <cellStyle name="常规 86" xfId="1374"/>
    <cellStyle name="常规 86 2" xfId="1375"/>
    <cellStyle name="常规 86 2 2" xfId="1376"/>
    <cellStyle name="常规 86 2 2 2" xfId="1377"/>
    <cellStyle name="常规 86 2 3" xfId="1378"/>
    <cellStyle name="常规 86 3" xfId="1379"/>
    <cellStyle name="常规 86 3 2" xfId="1380"/>
    <cellStyle name="常规 86 3 2 2" xfId="1381"/>
    <cellStyle name="常规 86 3 3" xfId="1382"/>
    <cellStyle name="常规 86 4" xfId="1383"/>
    <cellStyle name="常规 86 4 2" xfId="1384"/>
    <cellStyle name="常规 86 5" xfId="1385"/>
    <cellStyle name="常规 87" xfId="1386"/>
    <cellStyle name="常规 87 2" xfId="1387"/>
    <cellStyle name="常规 87 2 2" xfId="1388"/>
    <cellStyle name="常规 87 2 2 2" xfId="1389"/>
    <cellStyle name="常规 87 2 3" xfId="1390"/>
    <cellStyle name="常规 87 3" xfId="1391"/>
    <cellStyle name="常规 87 3 2" xfId="1392"/>
    <cellStyle name="常规 87 3 2 2" xfId="1393"/>
    <cellStyle name="常规 87 3 3" xfId="1394"/>
    <cellStyle name="常规 87 4" xfId="1395"/>
    <cellStyle name="常规 87 4 2" xfId="1396"/>
    <cellStyle name="常规 87 5" xfId="1397"/>
    <cellStyle name="常规 88" xfId="1398"/>
    <cellStyle name="常规 88 2" xfId="1399"/>
    <cellStyle name="常规 88 2 2" xfId="1400"/>
    <cellStyle name="常规 88 2 2 2" xfId="1401"/>
    <cellStyle name="常规 88 2 3" xfId="1402"/>
    <cellStyle name="常规 88 3" xfId="1403"/>
    <cellStyle name="常规 88 3 2" xfId="1404"/>
    <cellStyle name="常规 88 3 2 2" xfId="1405"/>
    <cellStyle name="常规 88 3 3" xfId="1406"/>
    <cellStyle name="常规 88 4" xfId="1407"/>
    <cellStyle name="常规 88 4 2" xfId="1408"/>
    <cellStyle name="常规 88 5" xfId="1409"/>
    <cellStyle name="常规 89" xfId="1410"/>
    <cellStyle name="常规 89 2" xfId="1411"/>
    <cellStyle name="常规 89 2 2" xfId="1412"/>
    <cellStyle name="常规 89 2 2 2" xfId="1413"/>
    <cellStyle name="常规 89 2 3" xfId="1414"/>
    <cellStyle name="常规 89 3" xfId="1415"/>
    <cellStyle name="常规 89 3 2" xfId="1416"/>
    <cellStyle name="常规 89 3 2 2" xfId="1417"/>
    <cellStyle name="常规 89 3 3" xfId="1418"/>
    <cellStyle name="常规 89 4" xfId="1419"/>
    <cellStyle name="常规 89 4 2" xfId="1420"/>
    <cellStyle name="常规 89 5" xfId="1421"/>
    <cellStyle name="常规 9" xfId="1422"/>
    <cellStyle name="常规 9 2" xfId="1423"/>
    <cellStyle name="常规 9 2 2" xfId="1424"/>
    <cellStyle name="常规 9 2 2 2" xfId="1425"/>
    <cellStyle name="常规 9 2 3" xfId="1426"/>
    <cellStyle name="常规 9 3" xfId="1427"/>
    <cellStyle name="常规 9 3 2" xfId="1428"/>
    <cellStyle name="常规 9 3 2 2" xfId="1429"/>
    <cellStyle name="常规 9 3 3" xfId="1430"/>
    <cellStyle name="常规 9 4" xfId="1431"/>
    <cellStyle name="常规 9 4 2" xfId="1432"/>
    <cellStyle name="常规 9 5" xfId="1433"/>
    <cellStyle name="常规 9_1-2主要指标" xfId="1434"/>
    <cellStyle name="常规 90" xfId="1435"/>
    <cellStyle name="常规 90 2" xfId="1436"/>
    <cellStyle name="常规 90 2 2" xfId="1437"/>
    <cellStyle name="常规 90 2 2 2" xfId="1438"/>
    <cellStyle name="常规 90 2 3" xfId="1439"/>
    <cellStyle name="常规 90 3" xfId="1440"/>
    <cellStyle name="常规 90 3 2" xfId="1441"/>
    <cellStyle name="常规 90 3 2 2" xfId="1442"/>
    <cellStyle name="常规 90 3 3" xfId="1443"/>
    <cellStyle name="常规 90 4" xfId="1444"/>
    <cellStyle name="常规 90 4 2" xfId="1445"/>
    <cellStyle name="常规 90 5" xfId="1446"/>
    <cellStyle name="常规 91" xfId="1447"/>
    <cellStyle name="常规 91 2" xfId="1448"/>
    <cellStyle name="常规 91 2 2" xfId="1449"/>
    <cellStyle name="常规 91 2 2 2" xfId="1450"/>
    <cellStyle name="常规 91 2 3" xfId="1451"/>
    <cellStyle name="常规 91 3" xfId="1452"/>
    <cellStyle name="常规 91 3 2" xfId="1453"/>
    <cellStyle name="常规 91 3 2 2" xfId="1454"/>
    <cellStyle name="常规 91 3 3" xfId="1455"/>
    <cellStyle name="常规 91 4" xfId="1456"/>
    <cellStyle name="常规 91 4 2" xfId="1457"/>
    <cellStyle name="常规 91 5" xfId="1458"/>
    <cellStyle name="常规 92" xfId="1459"/>
    <cellStyle name="常规 92 2" xfId="1460"/>
    <cellStyle name="常规 92 2 2" xfId="1461"/>
    <cellStyle name="常规 92 2 2 2" xfId="1462"/>
    <cellStyle name="常规 92 2 3" xfId="1463"/>
    <cellStyle name="常规 92 3" xfId="1464"/>
    <cellStyle name="常规 92 3 2" xfId="1465"/>
    <cellStyle name="常规 92 3 2 2" xfId="1466"/>
    <cellStyle name="常规 92 3 3" xfId="1467"/>
    <cellStyle name="常规 92 4" xfId="1468"/>
    <cellStyle name="常规 92 4 2" xfId="1469"/>
    <cellStyle name="常规 92 5" xfId="1470"/>
    <cellStyle name="常规 93" xfId="1471"/>
    <cellStyle name="常规 93 2" xfId="1472"/>
    <cellStyle name="常规 93 2 2" xfId="1473"/>
    <cellStyle name="常规 93 2 2 2" xfId="1474"/>
    <cellStyle name="常规 93 2 3" xfId="1475"/>
    <cellStyle name="常规 93 3" xfId="1476"/>
    <cellStyle name="常规 93 3 2" xfId="1477"/>
    <cellStyle name="常规 93 3 2 2" xfId="1478"/>
    <cellStyle name="常规 93 3 3" xfId="1479"/>
    <cellStyle name="常规 93 4" xfId="1480"/>
    <cellStyle name="常规 93 4 2" xfId="1481"/>
    <cellStyle name="常规 93 5" xfId="1482"/>
    <cellStyle name="常规 94" xfId="1483"/>
    <cellStyle name="常规 94 2" xfId="1484"/>
    <cellStyle name="常规 94 2 2" xfId="1485"/>
    <cellStyle name="常规 94 2 2 2" xfId="1486"/>
    <cellStyle name="常规 94 2 3" xfId="1487"/>
    <cellStyle name="常规 94 3" xfId="1488"/>
    <cellStyle name="常规 94 3 2" xfId="1489"/>
    <cellStyle name="常规 94 3 2 2" xfId="1490"/>
    <cellStyle name="常规 94 3 3" xfId="1491"/>
    <cellStyle name="常规 94 4" xfId="1492"/>
    <cellStyle name="常规 94 4 2" xfId="1493"/>
    <cellStyle name="常规 94 5" xfId="1494"/>
    <cellStyle name="常规 95" xfId="1495"/>
    <cellStyle name="常规 95 2" xfId="1496"/>
    <cellStyle name="常规 95 2 2" xfId="1497"/>
    <cellStyle name="常规 95 2 2 2" xfId="1498"/>
    <cellStyle name="常规 95 2 3" xfId="1499"/>
    <cellStyle name="常规 95 3" xfId="1500"/>
    <cellStyle name="常规 95 3 2" xfId="1501"/>
    <cellStyle name="常规 95 3 2 2" xfId="1502"/>
    <cellStyle name="常规 95 3 3" xfId="1503"/>
    <cellStyle name="常规 95 4" xfId="1504"/>
    <cellStyle name="常规 95 4 2" xfId="1505"/>
    <cellStyle name="常规 95 5" xfId="1506"/>
    <cellStyle name="常规 96" xfId="1507"/>
    <cellStyle name="常规 96 2" xfId="1508"/>
    <cellStyle name="常规 96 2 2" xfId="1509"/>
    <cellStyle name="常规 96 2 2 2" xfId="1510"/>
    <cellStyle name="常规 96 2 3" xfId="1511"/>
    <cellStyle name="常规 96 3" xfId="1512"/>
    <cellStyle name="常规 96 3 2" xfId="1513"/>
    <cellStyle name="常规 96 3 2 2" xfId="1514"/>
    <cellStyle name="常规 96 3 3" xfId="1515"/>
    <cellStyle name="常规 96 4" xfId="1516"/>
    <cellStyle name="常规 96 4 2" xfId="1517"/>
    <cellStyle name="常规 96 5" xfId="1518"/>
    <cellStyle name="常规 97" xfId="1519"/>
    <cellStyle name="常规 97 2" xfId="1520"/>
    <cellStyle name="常规 97 2 2" xfId="1521"/>
    <cellStyle name="常规 97 2 2 2" xfId="1522"/>
    <cellStyle name="常规 97 2 3" xfId="1523"/>
    <cellStyle name="常规 97 3" xfId="1524"/>
    <cellStyle name="常规 97 3 2" xfId="1525"/>
    <cellStyle name="常规 97 3 2 2" xfId="1526"/>
    <cellStyle name="常规 97 3 3" xfId="1527"/>
    <cellStyle name="常规 97 4" xfId="1528"/>
    <cellStyle name="常规 97 4 2" xfId="1529"/>
    <cellStyle name="常规 97 5" xfId="1530"/>
    <cellStyle name="常规 98" xfId="1531"/>
    <cellStyle name="常规 98 2" xfId="1532"/>
    <cellStyle name="常规 98 2 2" xfId="1533"/>
    <cellStyle name="常规 98 2 2 2" xfId="1534"/>
    <cellStyle name="常规 98 2 3" xfId="1535"/>
    <cellStyle name="常规 98 3" xfId="1536"/>
    <cellStyle name="常规 98 3 2" xfId="1537"/>
    <cellStyle name="常规 98 3 2 2" xfId="1538"/>
    <cellStyle name="常规 98 3 3" xfId="1539"/>
    <cellStyle name="常规 98 4" xfId="1540"/>
    <cellStyle name="常规 98 4 2" xfId="1541"/>
    <cellStyle name="常规 98 5" xfId="1542"/>
    <cellStyle name="常规 99" xfId="1543"/>
    <cellStyle name="常规 99 2" xfId="1544"/>
    <cellStyle name="常规 99 2 2" xfId="1545"/>
    <cellStyle name="常规 99 2 2 2" xfId="1546"/>
    <cellStyle name="常规 99 2 3" xfId="1547"/>
    <cellStyle name="常规 99 3" xfId="1548"/>
    <cellStyle name="常规 99 3 2" xfId="1549"/>
    <cellStyle name="常规 99 3 2 2" xfId="1550"/>
    <cellStyle name="常规 99 3 3" xfId="1551"/>
    <cellStyle name="常规 99 4" xfId="1552"/>
    <cellStyle name="常规 99 4 2" xfId="1553"/>
    <cellStyle name="常规 99 5" xfId="1554"/>
    <cellStyle name="好 2" xfId="1555"/>
    <cellStyle name="好 2 2" xfId="1556"/>
    <cellStyle name="好 3" xfId="1557"/>
    <cellStyle name="好 3 2" xfId="1558"/>
    <cellStyle name="好 4" xfId="1559"/>
    <cellStyle name="好 4 2" xfId="1560"/>
    <cellStyle name="好 5" xfId="1561"/>
    <cellStyle name="好 5 2" xfId="1562"/>
    <cellStyle name="好_1-2主要指标" xfId="1563"/>
    <cellStyle name="好_1-2主要指标 2" xfId="1564"/>
    <cellStyle name="好_1-3发展速度" xfId="1565"/>
    <cellStyle name="好_1-3发展速度 2" xfId="1566"/>
    <cellStyle name="好_1-5" xfId="1567"/>
    <cellStyle name="好_1-5 2" xfId="1568"/>
    <cellStyle name="好_1-6" xfId="1569"/>
    <cellStyle name="好_1-6 2" xfId="1570"/>
    <cellStyle name="好_2-11" xfId="1571"/>
    <cellStyle name="好_2-11 2" xfId="1572"/>
    <cellStyle name="好_2-11 2 2" xfId="1573"/>
    <cellStyle name="好_2-11 3" xfId="1574"/>
    <cellStyle name="好_2-11_1-3发展速度" xfId="1575"/>
    <cellStyle name="好_2-11_1-3发展速度 2" xfId="1576"/>
    <cellStyle name="好_2-11_1-6" xfId="1577"/>
    <cellStyle name="好_2-11_1-6 2" xfId="1578"/>
    <cellStyle name="好_Sheet2" xfId="1579"/>
    <cellStyle name="好_Sheet2 2" xfId="1580"/>
    <cellStyle name="好_Sheet2 2 2" xfId="1581"/>
    <cellStyle name="好_Sheet2 3" xfId="1582"/>
    <cellStyle name="好_Sheet2 3 2" xfId="1583"/>
    <cellStyle name="好_Sheet2 4" xfId="1584"/>
    <cellStyle name="好_Sheet2 4 2" xfId="1585"/>
    <cellStyle name="好_Sheet2 5" xfId="1586"/>
    <cellStyle name="好_Sheet2_1" xfId="1587"/>
    <cellStyle name="好_Sheet2_1 2" xfId="1588"/>
    <cellStyle name="好_Sheet2_1 2 2" xfId="1589"/>
    <cellStyle name="好_Sheet2_1 3" xfId="1590"/>
    <cellStyle name="好_Sheet2_1 3 2" xfId="1591"/>
    <cellStyle name="好_Sheet2_1 4" xfId="1592"/>
    <cellStyle name="好_Sheet2_1 4 2" xfId="1593"/>
    <cellStyle name="好_Sheet2_1 5" xfId="1594"/>
    <cellStyle name="汇总 2" xfId="1595"/>
    <cellStyle name="汇总 2 2" xfId="1596"/>
    <cellStyle name="汇总 3" xfId="1597"/>
    <cellStyle name="汇总 3 2" xfId="1598"/>
    <cellStyle name="汇总 4" xfId="1599"/>
    <cellStyle name="汇总 4 2" xfId="1600"/>
    <cellStyle name="汇总 5" xfId="1601"/>
    <cellStyle name="汇总 5 2" xfId="1602"/>
    <cellStyle name="计算 2" xfId="1603"/>
    <cellStyle name="计算 2 2" xfId="1604"/>
    <cellStyle name="计算 3" xfId="1605"/>
    <cellStyle name="计算 3 2" xfId="1606"/>
    <cellStyle name="计算 4" xfId="1607"/>
    <cellStyle name="计算 4 2" xfId="1608"/>
    <cellStyle name="计算 5" xfId="1609"/>
    <cellStyle name="计算 5 2" xfId="1610"/>
    <cellStyle name="检查单元格 2" xfId="1611"/>
    <cellStyle name="检查单元格 2 2" xfId="1612"/>
    <cellStyle name="检查单元格 3" xfId="1613"/>
    <cellStyle name="检查单元格 3 2" xfId="1614"/>
    <cellStyle name="检查单元格 4" xfId="1615"/>
    <cellStyle name="检查单元格 4 2" xfId="1616"/>
    <cellStyle name="检查单元格 5" xfId="1617"/>
    <cellStyle name="检查单元格 5 2" xfId="1618"/>
    <cellStyle name="解释性文本 2" xfId="1619"/>
    <cellStyle name="解释性文本 2 2" xfId="1620"/>
    <cellStyle name="解释性文本 3" xfId="1621"/>
    <cellStyle name="解释性文本 3 2" xfId="1622"/>
    <cellStyle name="解释性文本 4" xfId="1623"/>
    <cellStyle name="解释性文本 4 2" xfId="1624"/>
    <cellStyle name="解释性文本 5" xfId="1625"/>
    <cellStyle name="解释性文本 5 2" xfId="1626"/>
    <cellStyle name="警告文本 2" xfId="1627"/>
    <cellStyle name="警告文本 2 2" xfId="1628"/>
    <cellStyle name="警告文本 3" xfId="1629"/>
    <cellStyle name="警告文本 3 2" xfId="1630"/>
    <cellStyle name="警告文本 4" xfId="1631"/>
    <cellStyle name="警告文本 4 2" xfId="1632"/>
    <cellStyle name="警告文本 5" xfId="1633"/>
    <cellStyle name="警告文本 5 2" xfId="1634"/>
    <cellStyle name="链接单元格 2" xfId="1635"/>
    <cellStyle name="链接单元格 2 2" xfId="1636"/>
    <cellStyle name="链接单元格 3" xfId="1637"/>
    <cellStyle name="链接单元格 3 2" xfId="1638"/>
    <cellStyle name="链接单元格 4" xfId="1639"/>
    <cellStyle name="链接单元格 4 2" xfId="1640"/>
    <cellStyle name="链接单元格 5" xfId="1641"/>
    <cellStyle name="链接单元格 5 2" xfId="1642"/>
    <cellStyle name="千位分隔 2" xfId="1643"/>
    <cellStyle name="千位分隔 2 2" xfId="1644"/>
    <cellStyle name="千位分隔 2 3" xfId="1645"/>
    <cellStyle name="千位分隔 3" xfId="1646"/>
    <cellStyle name="千位分隔 3 2" xfId="1647"/>
    <cellStyle name="千位分隔 3 3" xfId="1648"/>
    <cellStyle name="千位分隔 4" xfId="1649"/>
    <cellStyle name="千位分隔 4 2" xfId="1650"/>
    <cellStyle name="强调文字颜色 1 2" xfId="1651"/>
    <cellStyle name="强调文字颜色 1 2 2" xfId="1652"/>
    <cellStyle name="强调文字颜色 1 3" xfId="1653"/>
    <cellStyle name="强调文字颜色 1 3 2" xfId="1654"/>
    <cellStyle name="强调文字颜色 1 4" xfId="1655"/>
    <cellStyle name="强调文字颜色 1 4 2" xfId="1656"/>
    <cellStyle name="强调文字颜色 1 5" xfId="1657"/>
    <cellStyle name="强调文字颜色 1 5 2" xfId="1658"/>
    <cellStyle name="强调文字颜色 2 2" xfId="1659"/>
    <cellStyle name="强调文字颜色 2 2 2" xfId="1660"/>
    <cellStyle name="强调文字颜色 2 3" xfId="1661"/>
    <cellStyle name="强调文字颜色 2 3 2" xfId="1662"/>
    <cellStyle name="强调文字颜色 2 4" xfId="1663"/>
    <cellStyle name="强调文字颜色 2 4 2" xfId="1664"/>
    <cellStyle name="强调文字颜色 2 5" xfId="1665"/>
    <cellStyle name="强调文字颜色 2 5 2" xfId="1666"/>
    <cellStyle name="强调文字颜色 3 2" xfId="1667"/>
    <cellStyle name="强调文字颜色 3 2 2" xfId="1668"/>
    <cellStyle name="强调文字颜色 3 3" xfId="1669"/>
    <cellStyle name="强调文字颜色 3 3 2" xfId="1670"/>
    <cellStyle name="强调文字颜色 3 4" xfId="1671"/>
    <cellStyle name="强调文字颜色 3 4 2" xfId="1672"/>
    <cellStyle name="强调文字颜色 3 5" xfId="1673"/>
    <cellStyle name="强调文字颜色 3 5 2" xfId="1674"/>
    <cellStyle name="强调文字颜色 4 2" xfId="1675"/>
    <cellStyle name="强调文字颜色 4 2 2" xfId="1676"/>
    <cellStyle name="强调文字颜色 4 3" xfId="1677"/>
    <cellStyle name="强调文字颜色 4 3 2" xfId="1678"/>
    <cellStyle name="强调文字颜色 4 4" xfId="1679"/>
    <cellStyle name="强调文字颜色 4 4 2" xfId="1680"/>
    <cellStyle name="强调文字颜色 4 5" xfId="1681"/>
    <cellStyle name="强调文字颜色 4 5 2" xfId="1682"/>
    <cellStyle name="强调文字颜色 5 2" xfId="1683"/>
    <cellStyle name="强调文字颜色 5 2 2" xfId="1684"/>
    <cellStyle name="强调文字颜色 5 3" xfId="1685"/>
    <cellStyle name="强调文字颜色 5 3 2" xfId="1686"/>
    <cellStyle name="强调文字颜色 5 4" xfId="1687"/>
    <cellStyle name="强调文字颜色 5 4 2" xfId="1688"/>
    <cellStyle name="强调文字颜色 5 5" xfId="1689"/>
    <cellStyle name="强调文字颜色 5 5 2" xfId="1690"/>
    <cellStyle name="强调文字颜色 6 2" xfId="1691"/>
    <cellStyle name="强调文字颜色 6 2 2" xfId="1692"/>
    <cellStyle name="强调文字颜色 6 3" xfId="1693"/>
    <cellStyle name="强调文字颜色 6 3 2" xfId="1694"/>
    <cellStyle name="强调文字颜色 6 4" xfId="1695"/>
    <cellStyle name="强调文字颜色 6 4 2" xfId="1696"/>
    <cellStyle name="强调文字颜色 6 5" xfId="1697"/>
    <cellStyle name="强调文字颜色 6 5 2" xfId="1698"/>
    <cellStyle name="适中 2" xfId="1699"/>
    <cellStyle name="适中 2 2" xfId="1700"/>
    <cellStyle name="适中 3" xfId="1701"/>
    <cellStyle name="适中 3 2" xfId="1702"/>
    <cellStyle name="适中 4" xfId="1703"/>
    <cellStyle name="适中 4 2" xfId="1704"/>
    <cellStyle name="适中 5" xfId="1705"/>
    <cellStyle name="适中 5 2" xfId="1706"/>
    <cellStyle name="输出 2" xfId="1707"/>
    <cellStyle name="输出 2 2" xfId="1708"/>
    <cellStyle name="输出 3" xfId="1709"/>
    <cellStyle name="输出 3 2" xfId="1710"/>
    <cellStyle name="输出 4" xfId="1711"/>
    <cellStyle name="输出 4 2" xfId="1712"/>
    <cellStyle name="输出 5" xfId="1713"/>
    <cellStyle name="输出 5 2" xfId="1714"/>
    <cellStyle name="输入 2" xfId="1715"/>
    <cellStyle name="输入 2 2" xfId="1716"/>
    <cellStyle name="输入 3" xfId="1717"/>
    <cellStyle name="输入 3 2" xfId="1718"/>
    <cellStyle name="输入 4" xfId="1719"/>
    <cellStyle name="输入 4 2" xfId="1720"/>
    <cellStyle name="输入 5" xfId="1721"/>
    <cellStyle name="输入 5 2" xfId="1722"/>
    <cellStyle name="样式 1" xfId="1"/>
    <cellStyle name="样式 2" xfId="2"/>
    <cellStyle name="样式 3" xfId="3"/>
    <cellStyle name="样式 4" xfId="4"/>
    <cellStyle name="样式 5" xfId="5"/>
    <cellStyle name="样式 6" xfId="6"/>
    <cellStyle name="注释 2" xfId="1723"/>
    <cellStyle name="注释 2 2" xfId="1724"/>
    <cellStyle name="注释 3" xfId="1725"/>
    <cellStyle name="注释 3 2" xfId="1726"/>
    <cellStyle name="注释 4" xfId="1727"/>
    <cellStyle name="注释 4 2" xfId="1728"/>
    <cellStyle name="注释 5" xfId="1729"/>
    <cellStyle name="注释 5 2" xfId="1730"/>
  </cellStyles>
  <dxfs count="3"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tabColor rgb="FF00B050"/>
  </sheetPr>
  <dimension ref="A1:H18"/>
  <sheetViews>
    <sheetView workbookViewId="0">
      <pane ySplit="2" topLeftCell="A3" activePane="bottomLeft" state="frozen"/>
      <selection activeCell="A3" sqref="A3:A4"/>
      <selection pane="bottomLeft" activeCell="K7" sqref="K7"/>
    </sheetView>
  </sheetViews>
  <sheetFormatPr defaultColWidth="9" defaultRowHeight="14.25"/>
  <cols>
    <col min="1" max="1" width="9" style="8"/>
    <col min="2" max="2" width="9.875" style="52" customWidth="1"/>
    <col min="3" max="5" width="9.875" style="8" customWidth="1"/>
    <col min="6" max="7" width="9.875" style="53" customWidth="1"/>
    <col min="8" max="8" width="9.875" style="8" customWidth="1"/>
    <col min="9" max="16384" width="9" style="8"/>
  </cols>
  <sheetData>
    <row r="1" spans="1:8" ht="30.6" customHeight="1">
      <c r="A1" s="396" t="s">
        <v>26</v>
      </c>
      <c r="B1" s="396"/>
      <c r="C1" s="396"/>
      <c r="D1" s="396"/>
      <c r="E1" s="396"/>
      <c r="F1" s="396"/>
      <c r="G1" s="396"/>
      <c r="H1" s="396"/>
    </row>
    <row r="2" spans="1:8" s="176" customFormat="1" ht="57.75" customHeight="1">
      <c r="A2" s="172" t="s">
        <v>188</v>
      </c>
      <c r="B2" s="173" t="s">
        <v>189</v>
      </c>
      <c r="C2" s="173" t="s">
        <v>190</v>
      </c>
      <c r="D2" s="173" t="s">
        <v>191</v>
      </c>
      <c r="E2" s="173" t="s">
        <v>192</v>
      </c>
      <c r="F2" s="174" t="s">
        <v>194</v>
      </c>
      <c r="G2" s="174" t="s">
        <v>557</v>
      </c>
      <c r="H2" s="175" t="s">
        <v>195</v>
      </c>
    </row>
    <row r="3" spans="1:8" s="176" customFormat="1" ht="25.5" customHeight="1">
      <c r="A3" s="177">
        <v>2002</v>
      </c>
      <c r="B3" s="178">
        <v>100</v>
      </c>
      <c r="C3" s="179">
        <v>2.96</v>
      </c>
      <c r="D3" s="179">
        <v>1.81</v>
      </c>
      <c r="E3" s="180">
        <v>1.6353591160220995</v>
      </c>
      <c r="F3" s="181">
        <v>8868.52</v>
      </c>
      <c r="G3" s="181">
        <v>7173.2</v>
      </c>
      <c r="H3" s="182">
        <v>20.309999999999999</v>
      </c>
    </row>
    <row r="4" spans="1:8" s="176" customFormat="1" ht="25.5" customHeight="1">
      <c r="A4" s="183">
        <v>2003</v>
      </c>
      <c r="B4" s="184">
        <v>100</v>
      </c>
      <c r="C4" s="185">
        <v>2.95</v>
      </c>
      <c r="D4" s="185">
        <v>1.88</v>
      </c>
      <c r="E4" s="186">
        <v>1.5691489361702129</v>
      </c>
      <c r="F4" s="187">
        <v>9785.42</v>
      </c>
      <c r="G4" s="187">
        <v>7479.42</v>
      </c>
      <c r="H4" s="188">
        <v>21.14</v>
      </c>
    </row>
    <row r="5" spans="1:8" s="176" customFormat="1" ht="25.5" customHeight="1">
      <c r="A5" s="183">
        <v>2004</v>
      </c>
      <c r="B5" s="184">
        <v>100</v>
      </c>
      <c r="C5" s="185">
        <v>2.96</v>
      </c>
      <c r="D5" s="186">
        <v>1.9</v>
      </c>
      <c r="E5" s="186">
        <v>1.5578947368421052</v>
      </c>
      <c r="F5" s="187">
        <v>10802.57</v>
      </c>
      <c r="G5" s="187">
        <v>8054.34</v>
      </c>
      <c r="H5" s="189">
        <v>21.62</v>
      </c>
    </row>
    <row r="6" spans="1:8" s="176" customFormat="1" ht="25.5" customHeight="1">
      <c r="A6" s="183">
        <v>2005</v>
      </c>
      <c r="B6" s="184">
        <v>200</v>
      </c>
      <c r="C6" s="185">
        <v>2.85</v>
      </c>
      <c r="D6" s="186">
        <v>1.7</v>
      </c>
      <c r="E6" s="186">
        <v>1.6764705882352942</v>
      </c>
      <c r="F6" s="187">
        <v>12452.42</v>
      </c>
      <c r="G6" s="187">
        <v>9035.2999999999993</v>
      </c>
      <c r="H6" s="189">
        <v>25.63</v>
      </c>
    </row>
    <row r="7" spans="1:8" s="176" customFormat="1" ht="25.5" customHeight="1">
      <c r="A7" s="183">
        <v>2006</v>
      </c>
      <c r="B7" s="184">
        <v>200</v>
      </c>
      <c r="C7" s="185">
        <v>2.84</v>
      </c>
      <c r="D7" s="185">
        <v>2.14</v>
      </c>
      <c r="E7" s="186">
        <v>1.3271028037383177</v>
      </c>
      <c r="F7" s="187">
        <v>14374.37</v>
      </c>
      <c r="G7" s="187">
        <v>10316.09</v>
      </c>
      <c r="H7" s="189">
        <v>25.63</v>
      </c>
    </row>
    <row r="8" spans="1:8" s="176" customFormat="1" ht="25.5" customHeight="1">
      <c r="A8" s="183">
        <v>2007</v>
      </c>
      <c r="B8" s="184">
        <v>200</v>
      </c>
      <c r="C8" s="185">
        <v>2.82</v>
      </c>
      <c r="D8" s="185">
        <v>2.11</v>
      </c>
      <c r="E8" s="186">
        <v>1.3364928909952607</v>
      </c>
      <c r="F8" s="187">
        <v>16771.830000000002</v>
      </c>
      <c r="G8" s="187">
        <v>11829.39</v>
      </c>
      <c r="H8" s="188">
        <v>26.43</v>
      </c>
    </row>
    <row r="9" spans="1:8" s="176" customFormat="1" ht="25.5" customHeight="1">
      <c r="A9" s="183">
        <v>2008</v>
      </c>
      <c r="B9" s="184">
        <v>200</v>
      </c>
      <c r="C9" s="185">
        <v>2.79</v>
      </c>
      <c r="D9" s="185">
        <v>2.13</v>
      </c>
      <c r="E9" s="186">
        <v>1.3098591549295775</v>
      </c>
      <c r="F9" s="187">
        <v>19349.68</v>
      </c>
      <c r="G9" s="187">
        <v>13151.5</v>
      </c>
      <c r="H9" s="188">
        <v>27.72</v>
      </c>
    </row>
    <row r="10" spans="1:8" s="176" customFormat="1" ht="25.5" customHeight="1">
      <c r="A10" s="183">
        <v>2009</v>
      </c>
      <c r="B10" s="184">
        <v>200</v>
      </c>
      <c r="C10" s="185">
        <v>2.88</v>
      </c>
      <c r="D10" s="185">
        <v>2.13</v>
      </c>
      <c r="E10" s="186">
        <v>1.352112676056338</v>
      </c>
      <c r="F10" s="187">
        <v>21125.41</v>
      </c>
      <c r="G10" s="187">
        <v>14536.93</v>
      </c>
      <c r="H10" s="188">
        <v>28.89</v>
      </c>
    </row>
    <row r="11" spans="1:8" s="176" customFormat="1" ht="25.5" customHeight="1">
      <c r="A11" s="183">
        <v>2010</v>
      </c>
      <c r="B11" s="184">
        <v>200</v>
      </c>
      <c r="C11" s="185">
        <v>2.83</v>
      </c>
      <c r="D11" s="185">
        <v>2.15</v>
      </c>
      <c r="E11" s="186">
        <v>1.316279069767442</v>
      </c>
      <c r="F11" s="187">
        <v>23288.3</v>
      </c>
      <c r="G11" s="187">
        <v>15792.03</v>
      </c>
      <c r="H11" s="188">
        <v>29.38</v>
      </c>
    </row>
    <row r="12" spans="1:8" s="176" customFormat="1" ht="25.5" customHeight="1">
      <c r="A12" s="183">
        <v>2011</v>
      </c>
      <c r="B12" s="184">
        <v>200</v>
      </c>
      <c r="C12" s="185">
        <v>2.72</v>
      </c>
      <c r="D12" s="185">
        <v>2.14</v>
      </c>
      <c r="E12" s="186">
        <v>1.2710280373831775</v>
      </c>
      <c r="F12" s="187">
        <v>26541.75</v>
      </c>
      <c r="G12" s="187">
        <v>18395.099999999999</v>
      </c>
      <c r="H12" s="190">
        <v>29.9</v>
      </c>
    </row>
    <row r="13" spans="1:8" s="176" customFormat="1" ht="25.5" customHeight="1">
      <c r="A13" s="183">
        <v>2012</v>
      </c>
      <c r="B13" s="184">
        <v>200</v>
      </c>
      <c r="C13" s="185">
        <v>2.76</v>
      </c>
      <c r="D13" s="185">
        <v>2.16</v>
      </c>
      <c r="E13" s="186">
        <v>1.2777777777777777</v>
      </c>
      <c r="F13" s="187">
        <v>30044.93</v>
      </c>
      <c r="G13" s="187">
        <v>20314.61</v>
      </c>
      <c r="H13" s="188">
        <v>30.07</v>
      </c>
    </row>
    <row r="14" spans="1:8" s="176" customFormat="1" ht="25.5" customHeight="1">
      <c r="A14" s="183">
        <v>2013</v>
      </c>
      <c r="B14" s="184">
        <v>110.5</v>
      </c>
      <c r="C14" s="186">
        <v>2.4973604826546008</v>
      </c>
      <c r="D14" s="186">
        <v>2.0173453996983413</v>
      </c>
      <c r="E14" s="186">
        <v>1.2379439252336448</v>
      </c>
      <c r="F14" s="187">
        <v>32956.284038881699</v>
      </c>
      <c r="G14" s="187">
        <v>22005.972480982698</v>
      </c>
      <c r="H14" s="190">
        <v>30.2</v>
      </c>
    </row>
    <row r="15" spans="1:8" s="176" customFormat="1" ht="25.5" customHeight="1">
      <c r="A15" s="191">
        <v>2014</v>
      </c>
      <c r="B15" s="184">
        <v>753.41666666666674</v>
      </c>
      <c r="C15" s="192">
        <v>2.6021457803340335</v>
      </c>
      <c r="D15" s="192">
        <v>1.9635364819525862</v>
      </c>
      <c r="E15" s="186">
        <v>1.3252342415081584</v>
      </c>
      <c r="F15" s="187">
        <v>33302.767055356206</v>
      </c>
      <c r="G15" s="187">
        <v>21572.039162427362</v>
      </c>
      <c r="H15" s="193">
        <v>33.704514898360898</v>
      </c>
    </row>
    <row r="16" spans="1:8" s="176" customFormat="1" ht="25.5" customHeight="1">
      <c r="A16" s="191">
        <v>2015</v>
      </c>
      <c r="B16" s="184">
        <v>1017.416667</v>
      </c>
      <c r="C16" s="192">
        <v>2.6373167326931553</v>
      </c>
      <c r="D16" s="192">
        <v>1.6617249567821362</v>
      </c>
      <c r="E16" s="186">
        <v>1.5870958198763612</v>
      </c>
      <c r="F16" s="187">
        <v>35907.331965722267</v>
      </c>
      <c r="G16" s="187">
        <v>23410.278652249068</v>
      </c>
      <c r="H16" s="193">
        <v>34.479999999999997</v>
      </c>
    </row>
    <row r="17" spans="1:8" s="176" customFormat="1" ht="25.5" customHeight="1">
      <c r="A17" s="194">
        <v>2016</v>
      </c>
      <c r="B17" s="195">
        <v>1034</v>
      </c>
      <c r="C17" s="196">
        <v>2.6136255087717339</v>
      </c>
      <c r="D17" s="192">
        <v>1.5883687616853921</v>
      </c>
      <c r="E17" s="186">
        <v>1.6454777831304481</v>
      </c>
      <c r="F17" s="197">
        <v>38743.97</v>
      </c>
      <c r="G17" s="197">
        <v>25737.34</v>
      </c>
      <c r="H17" s="198">
        <v>35.688842000000001</v>
      </c>
    </row>
    <row r="18" spans="1:8" ht="31.15" customHeight="1">
      <c r="A18" s="397" t="s">
        <v>166</v>
      </c>
      <c r="B18" s="397"/>
      <c r="C18" s="397"/>
      <c r="D18" s="397"/>
      <c r="E18" s="397"/>
      <c r="F18" s="397"/>
      <c r="G18" s="397"/>
      <c r="H18" s="397"/>
    </row>
  </sheetData>
  <mergeCells count="2">
    <mergeCell ref="A1:H1"/>
    <mergeCell ref="A18:H18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I24"/>
  <sheetViews>
    <sheetView workbookViewId="0">
      <pane ySplit="2" topLeftCell="A6" activePane="bottomLeft" state="frozen"/>
      <selection activeCell="A3" sqref="A3:A4"/>
      <selection pane="bottomLeft" activeCell="J1" sqref="J1:S1048576"/>
    </sheetView>
  </sheetViews>
  <sheetFormatPr defaultColWidth="9" defaultRowHeight="14.25"/>
  <cols>
    <col min="1" max="1" width="9" style="8"/>
    <col min="2" max="5" width="9.125" style="8" customWidth="1"/>
    <col min="6" max="7" width="9.125" style="52" customWidth="1"/>
    <col min="8" max="9" width="9.125" style="8" customWidth="1"/>
    <col min="10" max="16384" width="9" style="8"/>
  </cols>
  <sheetData>
    <row r="1" spans="1:9" ht="30.6" customHeight="1">
      <c r="A1" s="396" t="s">
        <v>187</v>
      </c>
      <c r="B1" s="396"/>
      <c r="C1" s="396"/>
      <c r="D1" s="396"/>
      <c r="E1" s="396"/>
      <c r="F1" s="396"/>
      <c r="G1" s="396"/>
      <c r="H1" s="396"/>
      <c r="I1" s="396"/>
    </row>
    <row r="2" spans="1:9" s="176" customFormat="1" ht="54" customHeight="1">
      <c r="A2" s="341" t="s">
        <v>681</v>
      </c>
      <c r="B2" s="199" t="s">
        <v>189</v>
      </c>
      <c r="C2" s="199" t="s">
        <v>190</v>
      </c>
      <c r="D2" s="199" t="s">
        <v>191</v>
      </c>
      <c r="E2" s="199" t="s">
        <v>192</v>
      </c>
      <c r="F2" s="199" t="s">
        <v>193</v>
      </c>
      <c r="G2" s="199" t="s">
        <v>194</v>
      </c>
      <c r="H2" s="292" t="s">
        <v>557</v>
      </c>
      <c r="I2" s="200" t="s">
        <v>195</v>
      </c>
    </row>
    <row r="3" spans="1:9" s="176" customFormat="1" ht="25.5" customHeight="1">
      <c r="A3" s="201">
        <v>2002</v>
      </c>
      <c r="B3" s="202">
        <v>1150</v>
      </c>
      <c r="C3" s="203">
        <v>3.03</v>
      </c>
      <c r="D3" s="204">
        <v>2.2643478260869565</v>
      </c>
      <c r="E3" s="204">
        <v>1.3381336405529953</v>
      </c>
      <c r="F3" s="205">
        <v>3825.8</v>
      </c>
      <c r="G3" s="205">
        <v>3711.71</v>
      </c>
      <c r="H3" s="206">
        <v>2355</v>
      </c>
      <c r="I3" s="207">
        <v>25.17</v>
      </c>
    </row>
    <row r="4" spans="1:9" s="176" customFormat="1" ht="25.5" customHeight="1">
      <c r="A4" s="201">
        <v>2003</v>
      </c>
      <c r="B4" s="202">
        <v>1170</v>
      </c>
      <c r="C4" s="204">
        <v>2.9965811965811966</v>
      </c>
      <c r="D4" s="204">
        <v>2.2589743589743589</v>
      </c>
      <c r="E4" s="204">
        <v>1.3265228906545592</v>
      </c>
      <c r="F4" s="205">
        <v>4120.08</v>
      </c>
      <c r="G4" s="205">
        <v>3990.14</v>
      </c>
      <c r="H4" s="208">
        <v>2494.15</v>
      </c>
      <c r="I4" s="207">
        <v>26.2</v>
      </c>
    </row>
    <row r="5" spans="1:9" s="176" customFormat="1" ht="25.5" customHeight="1">
      <c r="A5" s="201">
        <v>2004</v>
      </c>
      <c r="B5" s="202">
        <v>1170</v>
      </c>
      <c r="C5" s="204">
        <v>2.9589743589743591</v>
      </c>
      <c r="D5" s="204">
        <v>2.1136752136752137</v>
      </c>
      <c r="E5" s="204">
        <v>1.3999191265669229</v>
      </c>
      <c r="F5" s="205">
        <v>4660.25</v>
      </c>
      <c r="G5" s="205">
        <v>4512.1000000000004</v>
      </c>
      <c r="H5" s="208">
        <v>2808.87</v>
      </c>
      <c r="I5" s="207">
        <v>26.55</v>
      </c>
    </row>
    <row r="6" spans="1:9" s="176" customFormat="1" ht="25.5" customHeight="1">
      <c r="A6" s="201">
        <v>2005</v>
      </c>
      <c r="B6" s="202">
        <v>1140</v>
      </c>
      <c r="C6" s="204">
        <v>2.9394736842105265</v>
      </c>
      <c r="D6" s="204">
        <v>2.1666666666666665</v>
      </c>
      <c r="E6" s="204">
        <v>1.3566801619433198</v>
      </c>
      <c r="F6" s="205">
        <v>5346.89</v>
      </c>
      <c r="G6" s="205">
        <v>5148.59</v>
      </c>
      <c r="H6" s="208">
        <v>3138.48</v>
      </c>
      <c r="I6" s="207">
        <v>27.66</v>
      </c>
    </row>
    <row r="7" spans="1:9" s="176" customFormat="1" ht="25.5" customHeight="1">
      <c r="A7" s="201">
        <v>2006</v>
      </c>
      <c r="B7" s="202">
        <v>1140</v>
      </c>
      <c r="C7" s="204">
        <v>2.9745614035087717</v>
      </c>
      <c r="D7" s="204">
        <v>2.2289473684210526</v>
      </c>
      <c r="E7" s="204">
        <v>1.3345139708776073</v>
      </c>
      <c r="F7" s="205">
        <v>6072.48</v>
      </c>
      <c r="G7" s="205">
        <v>5785.51</v>
      </c>
      <c r="H7" s="208">
        <v>3402.45</v>
      </c>
      <c r="I7" s="207">
        <v>27.31</v>
      </c>
    </row>
    <row r="8" spans="1:9" s="176" customFormat="1" ht="25.5" customHeight="1">
      <c r="A8" s="201">
        <v>2007</v>
      </c>
      <c r="B8" s="202">
        <v>1140</v>
      </c>
      <c r="C8" s="204">
        <v>2.9394736842105265</v>
      </c>
      <c r="D8" s="204">
        <v>2.2149122807017543</v>
      </c>
      <c r="E8" s="204">
        <v>1.3271287128712872</v>
      </c>
      <c r="F8" s="205">
        <v>6979.37</v>
      </c>
      <c r="G8" s="205">
        <v>6644.79</v>
      </c>
      <c r="H8" s="208">
        <v>3895.29</v>
      </c>
      <c r="I8" s="207">
        <v>27.82</v>
      </c>
    </row>
    <row r="9" spans="1:9" s="176" customFormat="1" ht="25.5" customHeight="1">
      <c r="A9" s="201">
        <v>2008</v>
      </c>
      <c r="B9" s="202">
        <v>1140</v>
      </c>
      <c r="C9" s="204">
        <v>2.9122807017543861</v>
      </c>
      <c r="D9" s="204">
        <v>2.2035087719298247</v>
      </c>
      <c r="E9" s="204">
        <v>1.3216560509554141</v>
      </c>
      <c r="F9" s="205">
        <v>7935.37</v>
      </c>
      <c r="G9" s="205">
        <v>7476.2</v>
      </c>
      <c r="H9" s="208">
        <v>4206.4805433683814</v>
      </c>
      <c r="I9" s="207">
        <v>28.07</v>
      </c>
    </row>
    <row r="10" spans="1:9" s="176" customFormat="1" ht="25.5" customHeight="1">
      <c r="A10" s="201">
        <v>2009</v>
      </c>
      <c r="B10" s="202">
        <v>1140</v>
      </c>
      <c r="C10" s="204">
        <v>2.9035087719298245</v>
      </c>
      <c r="D10" s="204">
        <v>2.2035087719298247</v>
      </c>
      <c r="E10" s="204">
        <v>1.3176751592356688</v>
      </c>
      <c r="F10" s="205">
        <v>8641.6205850795886</v>
      </c>
      <c r="G10" s="205">
        <v>8117.5770098159501</v>
      </c>
      <c r="H10" s="208">
        <v>4520.7473488530795</v>
      </c>
      <c r="I10" s="207">
        <v>32.65</v>
      </c>
    </row>
    <row r="11" spans="1:9" s="176" customFormat="1" ht="25.5" customHeight="1">
      <c r="A11" s="201">
        <v>2010</v>
      </c>
      <c r="B11" s="202">
        <v>1140</v>
      </c>
      <c r="C11" s="204">
        <v>2.8982456140350878</v>
      </c>
      <c r="D11" s="204">
        <v>2.23859649122807</v>
      </c>
      <c r="E11" s="204">
        <v>1.2946708463949843</v>
      </c>
      <c r="F11" s="205">
        <v>9916.2549969287938</v>
      </c>
      <c r="G11" s="205">
        <v>9267.9041934429151</v>
      </c>
      <c r="H11" s="208">
        <v>5175.1208567553194</v>
      </c>
      <c r="I11" s="207">
        <v>35.4</v>
      </c>
    </row>
    <row r="12" spans="1:9" s="176" customFormat="1" ht="25.5" customHeight="1">
      <c r="A12" s="209">
        <v>2011</v>
      </c>
      <c r="B12" s="202">
        <v>1060</v>
      </c>
      <c r="C12" s="204">
        <v>2.9415094339622643</v>
      </c>
      <c r="D12" s="210">
        <v>2.2971698113207548</v>
      </c>
      <c r="E12" s="204">
        <v>1.2804928131416837</v>
      </c>
      <c r="F12" s="205">
        <v>11716.062491460461</v>
      </c>
      <c r="G12" s="205">
        <v>10934.048326473387</v>
      </c>
      <c r="H12" s="208">
        <v>5883.9545609651241</v>
      </c>
      <c r="I12" s="207">
        <v>33.72</v>
      </c>
    </row>
    <row r="13" spans="1:9" s="176" customFormat="1" ht="25.5" customHeight="1">
      <c r="A13" s="209">
        <v>2012</v>
      </c>
      <c r="B13" s="202">
        <v>1060</v>
      </c>
      <c r="C13" s="211">
        <v>2.8537735849056602</v>
      </c>
      <c r="D13" s="204">
        <v>2.3018867924528301</v>
      </c>
      <c r="E13" s="211">
        <v>1.2397540983606556</v>
      </c>
      <c r="F13" s="205">
        <v>13297.728117698942</v>
      </c>
      <c r="G13" s="205">
        <v>12274.59</v>
      </c>
      <c r="H13" s="202">
        <v>6602.8393712956367</v>
      </c>
      <c r="I13" s="207">
        <v>34.590000000000003</v>
      </c>
    </row>
    <row r="14" spans="1:9" s="176" customFormat="1" ht="25.5" customHeight="1">
      <c r="A14" s="201">
        <v>2013</v>
      </c>
      <c r="B14" s="202">
        <v>1050</v>
      </c>
      <c r="C14" s="204">
        <v>2.8142857142857145</v>
      </c>
      <c r="D14" s="204">
        <v>2.2142857142857144</v>
      </c>
      <c r="E14" s="204">
        <v>1.2709677419354839</v>
      </c>
      <c r="F14" s="205">
        <v>14951.971098483795</v>
      </c>
      <c r="G14" s="205">
        <v>13865.985728766211</v>
      </c>
      <c r="H14" s="208">
        <v>7343.212382576553</v>
      </c>
      <c r="I14" s="207">
        <v>35.840000000000003</v>
      </c>
    </row>
    <row r="15" spans="1:9" s="176" customFormat="1" ht="25.5" customHeight="1">
      <c r="A15" s="201">
        <v>2014</v>
      </c>
      <c r="B15" s="202">
        <v>910</v>
      </c>
      <c r="C15" s="204">
        <v>2.6982142857142857</v>
      </c>
      <c r="D15" s="204">
        <v>2.0973443223443224</v>
      </c>
      <c r="E15" s="204">
        <v>1.2864908527267169</v>
      </c>
      <c r="F15" s="205">
        <v>16656.348115067001</v>
      </c>
      <c r="G15" s="205">
        <v>14269.609078275646</v>
      </c>
      <c r="H15" s="202">
        <v>9599.2687705226235</v>
      </c>
      <c r="I15" s="207">
        <v>36.30445451305809</v>
      </c>
    </row>
    <row r="16" spans="1:9" s="176" customFormat="1" ht="25.5" customHeight="1">
      <c r="A16" s="201">
        <v>2015</v>
      </c>
      <c r="B16" s="202">
        <v>741.75</v>
      </c>
      <c r="C16" s="204">
        <v>2.6137512639029321</v>
      </c>
      <c r="D16" s="204">
        <v>1.9929221435793731</v>
      </c>
      <c r="E16" s="204">
        <v>1.3115169964485032</v>
      </c>
      <c r="F16" s="310" t="s">
        <v>586</v>
      </c>
      <c r="G16" s="205">
        <v>15540.23106360987</v>
      </c>
      <c r="H16" s="208">
        <v>10674.779111394464</v>
      </c>
      <c r="I16" s="207">
        <v>37.991390070921902</v>
      </c>
    </row>
    <row r="17" spans="1:9" s="176" customFormat="1" ht="25.5" customHeight="1">
      <c r="A17" s="201">
        <v>2016</v>
      </c>
      <c r="B17" s="202">
        <v>747.41666699999996</v>
      </c>
      <c r="C17" s="204">
        <v>2.6028455292682899</v>
      </c>
      <c r="D17" s="204">
        <v>1.9560975609756097</v>
      </c>
      <c r="E17" s="204">
        <v>1.3306317543640898</v>
      </c>
      <c r="F17" s="310" t="s">
        <v>586</v>
      </c>
      <c r="G17" s="205">
        <v>16720.849999999999</v>
      </c>
      <c r="H17" s="208">
        <v>11651.032187000001</v>
      </c>
      <c r="I17" s="212">
        <v>38.208433999999997</v>
      </c>
    </row>
    <row r="18" spans="1:9" ht="33" customHeight="1">
      <c r="A18" s="397" t="s">
        <v>133</v>
      </c>
      <c r="B18" s="397"/>
      <c r="C18" s="397"/>
      <c r="D18" s="397"/>
      <c r="E18" s="397"/>
      <c r="F18" s="397"/>
      <c r="G18" s="397"/>
      <c r="H18" s="397"/>
      <c r="I18" s="397"/>
    </row>
    <row r="19" spans="1:9">
      <c r="C19" s="311"/>
      <c r="D19" s="311"/>
      <c r="E19" s="311"/>
    </row>
    <row r="20" spans="1:9">
      <c r="C20" s="311"/>
      <c r="D20" s="311"/>
      <c r="E20" s="311"/>
    </row>
    <row r="21" spans="1:9">
      <c r="C21" s="311"/>
      <c r="D21" s="311"/>
      <c r="E21" s="311"/>
    </row>
    <row r="22" spans="1:9">
      <c r="C22" s="311"/>
      <c r="D22" s="311"/>
      <c r="E22" s="311"/>
    </row>
    <row r="23" spans="1:9">
      <c r="C23" s="311"/>
      <c r="D23" s="311"/>
      <c r="E23" s="311"/>
    </row>
    <row r="24" spans="1:9">
      <c r="C24" s="311"/>
      <c r="D24" s="311"/>
      <c r="E24" s="311"/>
    </row>
  </sheetData>
  <mergeCells count="2">
    <mergeCell ref="A1:I1"/>
    <mergeCell ref="A18:I18"/>
  </mergeCells>
  <phoneticPr fontId="35" type="noConversion"/>
  <conditionalFormatting sqref="F3:G3">
    <cfRule type="expression" dxfId="2" priority="2" stopIfTrue="1">
      <formula>MOD(ROW()-4,17)=0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J19"/>
  <sheetViews>
    <sheetView workbookViewId="0">
      <pane ySplit="4" topLeftCell="A5" activePane="bottomLeft" state="frozen"/>
      <selection activeCell="F5" sqref="F5"/>
      <selection pane="bottomLeft" activeCell="D11" sqref="D11"/>
    </sheetView>
  </sheetViews>
  <sheetFormatPr defaultRowHeight="14.25"/>
  <cols>
    <col min="1" max="1" width="27.75" customWidth="1"/>
    <col min="2" max="3" width="10.625" style="2" customWidth="1"/>
    <col min="4" max="4" width="10.625" style="5" customWidth="1"/>
    <col min="5" max="6" width="10.625" style="2" customWidth="1"/>
    <col min="7" max="7" width="10.625" style="5" customWidth="1"/>
    <col min="8" max="8" width="10.625" style="2" customWidth="1"/>
    <col min="9" max="10" width="10.625" style="5" customWidth="1"/>
  </cols>
  <sheetData>
    <row r="1" spans="1:10" ht="30" customHeight="1">
      <c r="A1" s="400" t="s">
        <v>147</v>
      </c>
      <c r="B1" s="400"/>
      <c r="C1" s="400"/>
      <c r="D1" s="400"/>
      <c r="E1" s="400"/>
      <c r="F1" s="400"/>
      <c r="G1" s="400"/>
      <c r="H1" s="400"/>
      <c r="I1" s="400"/>
      <c r="J1" s="400"/>
    </row>
    <row r="2" spans="1:10" ht="19.149999999999999" customHeight="1">
      <c r="A2" s="112"/>
      <c r="B2" s="112"/>
      <c r="C2" s="112"/>
      <c r="D2" s="112"/>
      <c r="E2" s="112"/>
      <c r="F2" s="112"/>
      <c r="G2" s="112"/>
      <c r="H2" s="112"/>
      <c r="I2" s="399" t="s">
        <v>148</v>
      </c>
      <c r="J2" s="399"/>
    </row>
    <row r="3" spans="1:10" s="94" customFormat="1" ht="21.6" customHeight="1">
      <c r="A3" s="401" t="s">
        <v>449</v>
      </c>
      <c r="B3" s="403" t="s">
        <v>149</v>
      </c>
      <c r="C3" s="403"/>
      <c r="D3" s="403"/>
      <c r="E3" s="403" t="s">
        <v>150</v>
      </c>
      <c r="F3" s="403"/>
      <c r="G3" s="403"/>
      <c r="H3" s="404" t="s">
        <v>151</v>
      </c>
      <c r="I3" s="404"/>
      <c r="J3" s="405"/>
    </row>
    <row r="4" spans="1:10" s="95" customFormat="1" ht="39.75" customHeight="1">
      <c r="A4" s="402"/>
      <c r="B4" s="293" t="s">
        <v>565</v>
      </c>
      <c r="C4" s="102" t="s">
        <v>564</v>
      </c>
      <c r="D4" s="253" t="s">
        <v>563</v>
      </c>
      <c r="E4" s="293" t="s">
        <v>565</v>
      </c>
      <c r="F4" s="102" t="s">
        <v>564</v>
      </c>
      <c r="G4" s="253" t="s">
        <v>563</v>
      </c>
      <c r="H4" s="293" t="s">
        <v>565</v>
      </c>
      <c r="I4" s="102" t="s">
        <v>564</v>
      </c>
      <c r="J4" s="254" t="s">
        <v>563</v>
      </c>
    </row>
    <row r="5" spans="1:10" s="32" customFormat="1" ht="21.6" customHeight="1">
      <c r="A5" s="108" t="s">
        <v>152</v>
      </c>
      <c r="B5" s="109">
        <v>29741.71</v>
      </c>
      <c r="C5" s="109">
        <v>27436.94614199203</v>
      </c>
      <c r="D5" s="110">
        <f>(B5-C5)/C5*100</f>
        <v>8.4002200758070025</v>
      </c>
      <c r="E5" s="109">
        <v>38743.97</v>
      </c>
      <c r="F5" s="109">
        <v>35907.331965722267</v>
      </c>
      <c r="G5" s="110">
        <f>(E5-F5)/F5*100</f>
        <v>7.8998852852270822</v>
      </c>
      <c r="H5" s="109">
        <v>16720.849999999999</v>
      </c>
      <c r="I5" s="109">
        <v>15540.23106360987</v>
      </c>
      <c r="J5" s="111">
        <f>(H5-I5)/I5*100</f>
        <v>7.5971774908466534</v>
      </c>
    </row>
    <row r="6" spans="1:10" s="98" customFormat="1" ht="21.6" customHeight="1">
      <c r="A6" s="103" t="s">
        <v>153</v>
      </c>
      <c r="B6" s="96">
        <v>16514.371308999998</v>
      </c>
      <c r="C6" s="96">
        <v>15137.22754715364</v>
      </c>
      <c r="D6" s="104">
        <f t="shared" ref="D6:D18" si="0">(B6-C6)/C6*100</f>
        <v>9.0977278207416052</v>
      </c>
      <c r="E6" s="96">
        <v>22832.224037</v>
      </c>
      <c r="F6" s="96">
        <v>21057.553688640233</v>
      </c>
      <c r="G6" s="104">
        <f t="shared" ref="G6:G18" si="1">(E6-F6)/F6*100</f>
        <v>8.427713753460047</v>
      </c>
      <c r="H6" s="96">
        <v>7376.2405529999996</v>
      </c>
      <c r="I6" s="96">
        <v>6822.0886095980395</v>
      </c>
      <c r="J6" s="97">
        <f t="shared" ref="J6:J18" si="2">(H6-I6)/I6*100</f>
        <v>8.1229074424849923</v>
      </c>
    </row>
    <row r="7" spans="1:10" s="98" customFormat="1" ht="21.6" customHeight="1">
      <c r="A7" s="103" t="s">
        <v>154</v>
      </c>
      <c r="B7" s="96">
        <v>6944.4636360000004</v>
      </c>
      <c r="C7" s="96">
        <v>6440.3704501934244</v>
      </c>
      <c r="D7" s="104">
        <f t="shared" si="0"/>
        <v>7.8270837012401433</v>
      </c>
      <c r="E7" s="96">
        <v>6911.3468419999999</v>
      </c>
      <c r="F7" s="96">
        <v>6357.7749912657737</v>
      </c>
      <c r="G7" s="104">
        <f t="shared" si="1"/>
        <v>8.7070060122403792</v>
      </c>
      <c r="H7" s="96">
        <v>6992.3637079999999</v>
      </c>
      <c r="I7" s="96">
        <v>6556.3767294032159</v>
      </c>
      <c r="J7" s="97">
        <f t="shared" si="2"/>
        <v>6.6498158448022702</v>
      </c>
    </row>
    <row r="8" spans="1:10" s="98" customFormat="1" ht="21.6" customHeight="1">
      <c r="A8" s="103" t="s">
        <v>155</v>
      </c>
      <c r="B8" s="96">
        <v>2496.8749889999999</v>
      </c>
      <c r="C8" s="96">
        <v>2433.710012139411</v>
      </c>
      <c r="D8" s="104">
        <f t="shared" si="0"/>
        <v>2.5954191972552323</v>
      </c>
      <c r="E8" s="96">
        <v>3717.5187820000001</v>
      </c>
      <c r="F8" s="96">
        <v>3678.0322939838866</v>
      </c>
      <c r="G8" s="104">
        <f t="shared" si="1"/>
        <v>1.0735764359845645</v>
      </c>
      <c r="H8" s="96">
        <v>731.33801600000004</v>
      </c>
      <c r="I8" s="96">
        <v>686.05078243512946</v>
      </c>
      <c r="J8" s="97">
        <f t="shared" si="2"/>
        <v>6.6011488834870296</v>
      </c>
    </row>
    <row r="9" spans="1:10" s="98" customFormat="1" ht="21.6" customHeight="1">
      <c r="A9" s="103" t="s">
        <v>156</v>
      </c>
      <c r="B9" s="96">
        <v>3785.9982690000002</v>
      </c>
      <c r="C9" s="96">
        <v>3425.6381325055499</v>
      </c>
      <c r="D9" s="104">
        <f t="shared" si="0"/>
        <v>10.519503886736537</v>
      </c>
      <c r="E9" s="96">
        <v>5282.8789900000002</v>
      </c>
      <c r="F9" s="96">
        <v>4813.9709918323852</v>
      </c>
      <c r="G9" s="104">
        <f t="shared" si="1"/>
        <v>9.7405655115742675</v>
      </c>
      <c r="H9" s="96">
        <v>1620.9127040000001</v>
      </c>
      <c r="I9" s="96">
        <v>1475.7149421734675</v>
      </c>
      <c r="J9" s="97">
        <f t="shared" si="2"/>
        <v>9.839146956978146</v>
      </c>
    </row>
    <row r="10" spans="1:10" s="32" customFormat="1" ht="21.6" customHeight="1">
      <c r="A10" s="103" t="s">
        <v>157</v>
      </c>
      <c r="B10" s="96">
        <v>19979.36</v>
      </c>
      <c r="C10" s="96">
        <v>18113.766622965872</v>
      </c>
      <c r="D10" s="104">
        <f t="shared" si="0"/>
        <v>10.299312207483132</v>
      </c>
      <c r="E10" s="96">
        <v>25737.34</v>
      </c>
      <c r="F10" s="96">
        <v>23410.278652249068</v>
      </c>
      <c r="G10" s="104">
        <f t="shared" si="1"/>
        <v>9.9403402339568796</v>
      </c>
      <c r="H10" s="96">
        <v>11651.032187000001</v>
      </c>
      <c r="I10" s="96">
        <v>10674.779111394464</v>
      </c>
      <c r="J10" s="97">
        <f t="shared" si="2"/>
        <v>9.1454171127856441</v>
      </c>
    </row>
    <row r="11" spans="1:10" s="98" customFormat="1" ht="21.6" customHeight="1">
      <c r="A11" s="103" t="s">
        <v>158</v>
      </c>
      <c r="B11" s="96">
        <v>6402.9056929999997</v>
      </c>
      <c r="C11" s="96">
        <v>5634.3950407346674</v>
      </c>
      <c r="D11" s="104">
        <f t="shared" si="0"/>
        <v>13.639630283451448</v>
      </c>
      <c r="E11" s="96">
        <v>8017.7095339999996</v>
      </c>
      <c r="F11" s="96">
        <v>6968.6790961559736</v>
      </c>
      <c r="G11" s="104">
        <f t="shared" si="1"/>
        <v>15.053504736969259</v>
      </c>
      <c r="H11" s="96">
        <v>4067.2563399999999</v>
      </c>
      <c r="I11" s="96">
        <v>3760.3838963878898</v>
      </c>
      <c r="J11" s="97">
        <f t="shared" si="2"/>
        <v>8.1606679548564838</v>
      </c>
    </row>
    <row r="12" spans="1:10" s="98" customFormat="1" ht="21.6" customHeight="1">
      <c r="A12" s="103" t="s">
        <v>159</v>
      </c>
      <c r="B12" s="96">
        <v>1963.1832669999999</v>
      </c>
      <c r="C12" s="96">
        <v>1791.4823930983966</v>
      </c>
      <c r="D12" s="104">
        <f t="shared" si="0"/>
        <v>9.5842903376038162</v>
      </c>
      <c r="E12" s="96">
        <v>2720.5587190000001</v>
      </c>
      <c r="F12" s="96">
        <v>2516.9372560599072</v>
      </c>
      <c r="G12" s="104">
        <f t="shared" si="1"/>
        <v>8.0900492235093839</v>
      </c>
      <c r="H12" s="96">
        <v>867.71678299999996</v>
      </c>
      <c r="I12" s="96">
        <v>772.57607259054407</v>
      </c>
      <c r="J12" s="97">
        <f t="shared" si="2"/>
        <v>12.314736863444036</v>
      </c>
    </row>
    <row r="13" spans="1:10" s="99" customFormat="1" ht="21.6" customHeight="1">
      <c r="A13" s="105" t="s">
        <v>160</v>
      </c>
      <c r="B13" s="96">
        <v>4119.7861640000001</v>
      </c>
      <c r="C13" s="96">
        <v>3853.9008090758293</v>
      </c>
      <c r="D13" s="104">
        <f t="shared" si="0"/>
        <v>6.8991229431234498</v>
      </c>
      <c r="E13" s="96">
        <v>5462.5029130000003</v>
      </c>
      <c r="F13" s="96">
        <v>5176.1576132595674</v>
      </c>
      <c r="G13" s="104">
        <f t="shared" si="1"/>
        <v>5.5320050341379279</v>
      </c>
      <c r="H13" s="96">
        <v>2177.6830869999999</v>
      </c>
      <c r="I13" s="96">
        <v>1996.782036618024</v>
      </c>
      <c r="J13" s="97">
        <f t="shared" si="2"/>
        <v>9.0596292967644274</v>
      </c>
    </row>
    <row r="14" spans="1:10" s="98" customFormat="1" ht="21.6" customHeight="1">
      <c r="A14" s="103" t="s">
        <v>161</v>
      </c>
      <c r="B14" s="96">
        <v>1271.7558750000001</v>
      </c>
      <c r="C14" s="96">
        <v>1241.7789782937889</v>
      </c>
      <c r="D14" s="104">
        <f t="shared" si="0"/>
        <v>2.4140283601353585</v>
      </c>
      <c r="E14" s="96">
        <v>1716.7910899999999</v>
      </c>
      <c r="F14" s="96">
        <v>1703.2415184927181</v>
      </c>
      <c r="G14" s="104">
        <f t="shared" si="1"/>
        <v>0.79551674616718504</v>
      </c>
      <c r="H14" s="96">
        <v>628.05774399999996</v>
      </c>
      <c r="I14" s="96">
        <v>593.6517060622175</v>
      </c>
      <c r="J14" s="97">
        <f t="shared" si="2"/>
        <v>5.7956605845543621</v>
      </c>
    </row>
    <row r="15" spans="1:10" s="98" customFormat="1" ht="21.6" customHeight="1">
      <c r="A15" s="103" t="s">
        <v>162</v>
      </c>
      <c r="B15" s="96">
        <v>2665.8440249999999</v>
      </c>
      <c r="C15" s="96">
        <v>2327.9976827586961</v>
      </c>
      <c r="D15" s="104">
        <f t="shared" si="0"/>
        <v>14.51231436970131</v>
      </c>
      <c r="E15" s="96">
        <v>3359.8036590000002</v>
      </c>
      <c r="F15" s="96">
        <v>2946.9549804545863</v>
      </c>
      <c r="G15" s="104">
        <f t="shared" si="1"/>
        <v>14.009331030965708</v>
      </c>
      <c r="H15" s="96">
        <v>1662.102067</v>
      </c>
      <c r="I15" s="96">
        <v>1458.6679175682839</v>
      </c>
      <c r="J15" s="97">
        <f t="shared" si="2"/>
        <v>13.946570496378447</v>
      </c>
    </row>
    <row r="16" spans="1:10" s="98" customFormat="1" ht="21.6" customHeight="1">
      <c r="A16" s="103" t="s">
        <v>163</v>
      </c>
      <c r="B16" s="96">
        <v>1618.5535580000001</v>
      </c>
      <c r="C16" s="96">
        <v>1509.9164770985012</v>
      </c>
      <c r="D16" s="104">
        <f t="shared" si="0"/>
        <v>7.1949066421381787</v>
      </c>
      <c r="E16" s="96">
        <v>2090.6029400000002</v>
      </c>
      <c r="F16" s="96">
        <v>1940.6413395010693</v>
      </c>
      <c r="G16" s="104">
        <f t="shared" si="1"/>
        <v>7.7274248181008769</v>
      </c>
      <c r="H16" s="96">
        <v>935.78218700000002</v>
      </c>
      <c r="I16" s="96">
        <v>904.96046100484352</v>
      </c>
      <c r="J16" s="97">
        <f t="shared" si="2"/>
        <v>3.4058643800783175</v>
      </c>
    </row>
    <row r="17" spans="1:10" s="98" customFormat="1" ht="21.6" customHeight="1">
      <c r="A17" s="103" t="s">
        <v>164</v>
      </c>
      <c r="B17" s="96">
        <v>1379.390909</v>
      </c>
      <c r="C17" s="96">
        <v>1260.815960136305</v>
      </c>
      <c r="D17" s="104">
        <f t="shared" si="0"/>
        <v>9.4046199138275526</v>
      </c>
      <c r="E17" s="96">
        <v>1634.381376</v>
      </c>
      <c r="F17" s="96">
        <v>1472.7468150792581</v>
      </c>
      <c r="G17" s="104">
        <f t="shared" si="1"/>
        <v>10.975040602076829</v>
      </c>
      <c r="H17" s="96">
        <v>1010.573159</v>
      </c>
      <c r="I17" s="96">
        <v>963.1575876901511</v>
      </c>
      <c r="J17" s="97">
        <f t="shared" si="2"/>
        <v>4.922929738171006</v>
      </c>
    </row>
    <row r="18" spans="1:10" s="98" customFormat="1" ht="21.6" customHeight="1">
      <c r="A18" s="106" t="s">
        <v>165</v>
      </c>
      <c r="B18" s="100">
        <v>557.94231000000002</v>
      </c>
      <c r="C18" s="100">
        <v>493.47928176968628</v>
      </c>
      <c r="D18" s="107">
        <f t="shared" si="0"/>
        <v>13.062965480362262</v>
      </c>
      <c r="E18" s="100">
        <v>734.99002199999995</v>
      </c>
      <c r="F18" s="100">
        <v>684.92003324597715</v>
      </c>
      <c r="G18" s="107">
        <f t="shared" si="1"/>
        <v>7.3103408169754953</v>
      </c>
      <c r="H18" s="100">
        <v>301.86081999999999</v>
      </c>
      <c r="I18" s="100">
        <v>224.59943347250859</v>
      </c>
      <c r="J18" s="101">
        <f t="shared" si="2"/>
        <v>34.399635534676598</v>
      </c>
    </row>
    <row r="19" spans="1:10" ht="30" customHeight="1">
      <c r="A19" s="398"/>
      <c r="B19" s="398"/>
      <c r="C19" s="398"/>
      <c r="D19" s="398"/>
      <c r="E19" s="398"/>
      <c r="F19" s="398"/>
      <c r="G19" s="398"/>
      <c r="H19" s="398"/>
      <c r="I19" s="31"/>
      <c r="J19" s="30"/>
    </row>
  </sheetData>
  <mergeCells count="7">
    <mergeCell ref="A19:H19"/>
    <mergeCell ref="I2:J2"/>
    <mergeCell ref="A1:J1"/>
    <mergeCell ref="A3:A4"/>
    <mergeCell ref="B3:D3"/>
    <mergeCell ref="E3:G3"/>
    <mergeCell ref="H3:J3"/>
  </mergeCells>
  <phoneticPr fontId="37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J21"/>
  <sheetViews>
    <sheetView workbookViewId="0">
      <pane ySplit="4" topLeftCell="A5" activePane="bottomLeft" state="frozen"/>
      <selection pane="bottomLeft" activeCell="A3" sqref="A3:A4"/>
    </sheetView>
  </sheetViews>
  <sheetFormatPr defaultRowHeight="14.25"/>
  <cols>
    <col min="1" max="1" width="21.75" customWidth="1"/>
    <col min="2" max="2" width="10.25" customWidth="1"/>
    <col min="3" max="3" width="10.25" style="5" customWidth="1"/>
    <col min="4" max="4" width="12.5" style="5" customWidth="1"/>
    <col min="5" max="6" width="10.25" style="5" customWidth="1"/>
    <col min="7" max="7" width="12.75" style="2" customWidth="1"/>
    <col min="8" max="9" width="10.25" style="5" customWidth="1"/>
    <col min="10" max="10" width="12.875" style="2" customWidth="1"/>
  </cols>
  <sheetData>
    <row r="1" spans="1:10" ht="30" customHeight="1">
      <c r="A1" s="409" t="s">
        <v>143</v>
      </c>
      <c r="B1" s="409"/>
      <c r="C1" s="409"/>
      <c r="D1" s="409"/>
      <c r="E1" s="409"/>
      <c r="F1" s="409"/>
      <c r="G1" s="409"/>
      <c r="H1" s="409"/>
      <c r="I1" s="409"/>
      <c r="J1" s="409"/>
    </row>
    <row r="2" spans="1:10" ht="19.149999999999999" customHeight="1">
      <c r="A2" s="34"/>
      <c r="B2" s="34"/>
      <c r="C2" s="34"/>
      <c r="D2" s="34"/>
      <c r="E2" s="34"/>
      <c r="F2" s="34"/>
      <c r="G2" s="34"/>
      <c r="H2" s="34"/>
      <c r="I2" s="34"/>
      <c r="J2" s="113"/>
    </row>
    <row r="3" spans="1:10" s="154" customFormat="1" ht="21.6" customHeight="1">
      <c r="A3" s="401" t="s">
        <v>449</v>
      </c>
      <c r="B3" s="410" t="s">
        <v>196</v>
      </c>
      <c r="C3" s="411"/>
      <c r="D3" s="412"/>
      <c r="E3" s="410" t="s">
        <v>197</v>
      </c>
      <c r="F3" s="411"/>
      <c r="G3" s="412"/>
      <c r="H3" s="406" t="s">
        <v>198</v>
      </c>
      <c r="I3" s="407"/>
      <c r="J3" s="407"/>
    </row>
    <row r="4" spans="1:10" s="214" customFormat="1" ht="37.5" customHeight="1">
      <c r="A4" s="402"/>
      <c r="B4" s="213" t="s">
        <v>564</v>
      </c>
      <c r="C4" s="293" t="s">
        <v>565</v>
      </c>
      <c r="D4" s="253" t="s">
        <v>566</v>
      </c>
      <c r="E4" s="213" t="s">
        <v>564</v>
      </c>
      <c r="F4" s="293" t="s">
        <v>565</v>
      </c>
      <c r="G4" s="253" t="s">
        <v>567</v>
      </c>
      <c r="H4" s="293" t="s">
        <v>564</v>
      </c>
      <c r="I4" s="293" t="s">
        <v>565</v>
      </c>
      <c r="J4" s="254" t="s">
        <v>568</v>
      </c>
    </row>
    <row r="5" spans="1:10" s="219" customFormat="1" ht="21.6" customHeight="1">
      <c r="A5" s="215" t="s">
        <v>199</v>
      </c>
      <c r="B5" s="216">
        <v>100</v>
      </c>
      <c r="C5" s="216">
        <f>'10-3总量(左上右上）'!B5/'10-3总量(左上右上）'!B$5*100</f>
        <v>100</v>
      </c>
      <c r="D5" s="217"/>
      <c r="E5" s="216">
        <v>100</v>
      </c>
      <c r="F5" s="216">
        <f>'10-3总量(左上右上）'!E5/'10-3总量(左上右上）'!E$5*100</f>
        <v>100</v>
      </c>
      <c r="G5" s="217"/>
      <c r="H5" s="216">
        <v>100</v>
      </c>
      <c r="I5" s="216">
        <f>'10-3总量(左上右上）'!H5/'10-3总量(左上右上）'!H$5*100</f>
        <v>100</v>
      </c>
      <c r="J5" s="218"/>
    </row>
    <row r="6" spans="1:10" s="219" customFormat="1" ht="21.6" customHeight="1">
      <c r="A6" s="220" t="s">
        <v>200</v>
      </c>
      <c r="B6" s="221">
        <v>55.17096352055826</v>
      </c>
      <c r="C6" s="221">
        <f>'10-3总量(左上右上）'!B6/'10-3总量(左上右上）'!B$5*100</f>
        <v>55.52596440823342</v>
      </c>
      <c r="D6" s="222">
        <f>C6-B6</f>
        <v>0.35500088767516047</v>
      </c>
      <c r="E6" s="221">
        <v>58.644161333797015</v>
      </c>
      <c r="F6" s="221">
        <f>'10-3总量(左上右上）'!E6/'10-3总量(左上右上）'!E$5*100</f>
        <v>58.931038912635948</v>
      </c>
      <c r="G6" s="222">
        <f>F6-E6</f>
        <v>0.28687757883893283</v>
      </c>
      <c r="H6" s="221">
        <v>43.899531362652233</v>
      </c>
      <c r="I6" s="221">
        <f>'10-3总量(左上右上）'!H6/'10-3总量(左上右上）'!H$5*100</f>
        <v>44.114028610985692</v>
      </c>
      <c r="J6" s="223">
        <f>I6-H6</f>
        <v>0.2144972483334584</v>
      </c>
    </row>
    <row r="7" spans="1:10" s="219" customFormat="1" ht="21.6" customHeight="1">
      <c r="A7" s="220" t="s">
        <v>201</v>
      </c>
      <c r="B7" s="221">
        <v>23.473350193068637</v>
      </c>
      <c r="C7" s="221">
        <f>'10-3总量(左上右上）'!B7/'10-3总量(左上右上）'!B$5*100</f>
        <v>23.349241304551757</v>
      </c>
      <c r="D7" s="222">
        <f t="shared" ref="D7:D18" si="0">C7-B7</f>
        <v>-0.12410888851687929</v>
      </c>
      <c r="E7" s="221">
        <v>17.70606347844226</v>
      </c>
      <c r="F7" s="221">
        <f>'10-3总量(左上右上）'!E7/'10-3总量(左上右上）'!E$5*100</f>
        <v>17.838509688088237</v>
      </c>
      <c r="G7" s="222">
        <f t="shared" ref="G7:G18" si="1">F7-E7</f>
        <v>0.13244620964597686</v>
      </c>
      <c r="H7" s="221">
        <v>42.189699127164857</v>
      </c>
      <c r="I7" s="221">
        <f>'10-3总量(左上右上）'!H7/'10-3总量(左上右上）'!H$5*100</f>
        <v>41.8182311784389</v>
      </c>
      <c r="J7" s="223">
        <f t="shared" ref="J7:J18" si="2">I7-H7</f>
        <v>-0.37146794872595734</v>
      </c>
    </row>
    <row r="8" spans="1:10" s="219" customFormat="1" ht="21.6" customHeight="1">
      <c r="A8" s="220" t="s">
        <v>202</v>
      </c>
      <c r="B8" s="221">
        <v>8.870192766878807</v>
      </c>
      <c r="C8" s="221">
        <f>'10-3总量(左上右上）'!B8/'10-3总量(左上右上）'!B$5*100</f>
        <v>8.3951964732357354</v>
      </c>
      <c r="D8" s="222">
        <f t="shared" si="0"/>
        <v>-0.47499629364307161</v>
      </c>
      <c r="E8" s="221">
        <v>10.2431233194797</v>
      </c>
      <c r="F8" s="221">
        <f>'10-3总量(左上右上）'!E8/'10-3总量(左上右上）'!E$5*100</f>
        <v>9.5950899765821624</v>
      </c>
      <c r="G8" s="222">
        <f t="shared" si="1"/>
        <v>-0.64803334289753778</v>
      </c>
      <c r="H8" s="221">
        <v>4.4146755580850767</v>
      </c>
      <c r="I8" s="221">
        <f>'10-3总量(左上右上）'!H8/'10-3总量(左上右上）'!H$5*100</f>
        <v>4.3738088434499449</v>
      </c>
      <c r="J8" s="223">
        <f t="shared" si="2"/>
        <v>-4.0866714635131807E-2</v>
      </c>
    </row>
    <row r="9" spans="1:10" s="219" customFormat="1" ht="21.6" customHeight="1">
      <c r="A9" s="220" t="s">
        <v>203</v>
      </c>
      <c r="B9" s="221">
        <v>12.485493519494277</v>
      </c>
      <c r="C9" s="221">
        <f>'10-3总量(左上右上）'!B9/'10-3总量(左上右上）'!B$5*100</f>
        <v>12.729591771959313</v>
      </c>
      <c r="D9" s="222">
        <f t="shared" si="0"/>
        <v>0.24409825246503658</v>
      </c>
      <c r="E9" s="221">
        <v>13.406651868281056</v>
      </c>
      <c r="F9" s="221">
        <f>'10-3总量(左上右上）'!E9/'10-3总量(左上右上）'!E$5*100</f>
        <v>13.635357940861507</v>
      </c>
      <c r="G9" s="222">
        <f t="shared" si="1"/>
        <v>0.22870607258045084</v>
      </c>
      <c r="H9" s="221">
        <v>9.4960939520977163</v>
      </c>
      <c r="I9" s="221">
        <f>'10-3总量(左上右上）'!H9/'10-3总量(左上右上）'!H$5*100</f>
        <v>9.6939611562809329</v>
      </c>
      <c r="J9" s="223">
        <f t="shared" si="2"/>
        <v>0.19786720418321657</v>
      </c>
    </row>
    <row r="10" spans="1:10" s="219" customFormat="1" ht="21.6" customHeight="1">
      <c r="A10" s="220" t="s">
        <v>204</v>
      </c>
      <c r="B10" s="221">
        <v>100</v>
      </c>
      <c r="C10" s="221">
        <f>'10-3总量(左上右上）'!B10/'10-3总量(左上右上）'!B$10*100</f>
        <v>100</v>
      </c>
      <c r="D10" s="222"/>
      <c r="E10" s="221">
        <v>100</v>
      </c>
      <c r="F10" s="221">
        <f>'10-3总量(左上右上）'!E10/'10-3总量(左上右上）'!E$10*100</f>
        <v>100</v>
      </c>
      <c r="G10" s="222"/>
      <c r="H10" s="221">
        <v>100</v>
      </c>
      <c r="I10" s="221">
        <f>'10-3总量(左上右上）'!H10/'10-3总量(左上右上）'!H$10*100</f>
        <v>100</v>
      </c>
      <c r="J10" s="223"/>
    </row>
    <row r="11" spans="1:10" s="219" customFormat="1" ht="21.6" customHeight="1">
      <c r="A11" s="220" t="s">
        <v>205</v>
      </c>
      <c r="B11" s="221">
        <v>31.105595859841738</v>
      </c>
      <c r="C11" s="221">
        <f>'10-3总量(左上右上）'!B11/'10-3总量(左上右上）'!B$10*100</f>
        <v>32.04760158984071</v>
      </c>
      <c r="D11" s="222">
        <f t="shared" si="0"/>
        <v>0.94200572999897147</v>
      </c>
      <c r="E11" s="221">
        <v>29.767604220663475</v>
      </c>
      <c r="F11" s="221">
        <f>'10-3总量(左上右上）'!E11/'10-3总量(左上右上）'!E$10*100</f>
        <v>31.152051975845207</v>
      </c>
      <c r="G11" s="222">
        <f t="shared" si="1"/>
        <v>1.384447755181732</v>
      </c>
      <c r="H11" s="221">
        <v>35.226807572757956</v>
      </c>
      <c r="I11" s="221">
        <f>'10-3总量(左上右上）'!H11/'10-3总量(左上右上）'!H$10*100</f>
        <v>34.908978661462861</v>
      </c>
      <c r="J11" s="223">
        <f t="shared" si="2"/>
        <v>-0.31782891129509494</v>
      </c>
    </row>
    <row r="12" spans="1:10" s="219" customFormat="1" ht="21.6" customHeight="1">
      <c r="A12" s="220" t="s">
        <v>206</v>
      </c>
      <c r="B12" s="221">
        <v>9.8901704454281347</v>
      </c>
      <c r="C12" s="221">
        <f>'10-3总量(左上右上）'!B12/'10-3总量(左上右上）'!B$10*100</f>
        <v>9.8260568256440646</v>
      </c>
      <c r="D12" s="222">
        <f t="shared" si="0"/>
        <v>-6.4113619784070153E-2</v>
      </c>
      <c r="E12" s="221">
        <v>10.751419465987862</v>
      </c>
      <c r="F12" s="221">
        <f>'10-3总量(左上右上）'!E12/'10-3总量(左上右上）'!E$10*100</f>
        <v>10.570473557096422</v>
      </c>
      <c r="G12" s="222">
        <f t="shared" si="1"/>
        <v>-0.1809459088914398</v>
      </c>
      <c r="H12" s="221">
        <v>7.2373963388702025</v>
      </c>
      <c r="I12" s="221">
        <f>'10-3总量(左上右上）'!H12/'10-3总量(左上右上）'!H$10*100</f>
        <v>7.4475528783465359</v>
      </c>
      <c r="J12" s="223">
        <f t="shared" si="2"/>
        <v>0.21015653947633339</v>
      </c>
    </row>
    <row r="13" spans="1:10" s="225" customFormat="1" ht="21.6" customHeight="1">
      <c r="A13" s="224" t="s">
        <v>207</v>
      </c>
      <c r="B13" s="221">
        <v>21.276087349991528</v>
      </c>
      <c r="C13" s="221">
        <f>'10-3总量(左上右上）'!B13/'10-3总量(左上右上）'!B$10*100</f>
        <v>20.620210877625709</v>
      </c>
      <c r="D13" s="222">
        <f t="shared" si="0"/>
        <v>-0.65587647236581859</v>
      </c>
      <c r="E13" s="221">
        <v>22.110619399920235</v>
      </c>
      <c r="F13" s="221">
        <f>'10-3总量(左上右上）'!E13/'10-3总量(左上右上）'!E$10*100</f>
        <v>21.224038354390938</v>
      </c>
      <c r="G13" s="222">
        <f t="shared" si="1"/>
        <v>-0.88658104552929728</v>
      </c>
      <c r="H13" s="221">
        <v>18.705605200641767</v>
      </c>
      <c r="I13" s="221">
        <f>'10-3总量(左上右上）'!H13/'10-3总量(左上右上）'!H$10*100</f>
        <v>18.690902677531156</v>
      </c>
      <c r="J13" s="223">
        <f t="shared" si="2"/>
        <v>-1.4702523110610599E-2</v>
      </c>
    </row>
    <row r="14" spans="1:10" s="219" customFormat="1" ht="21.6" customHeight="1">
      <c r="A14" s="220" t="s">
        <v>208</v>
      </c>
      <c r="B14" s="221">
        <v>6.8554431783358449</v>
      </c>
      <c r="C14" s="221">
        <f>'10-3总量(左上右上）'!B14/'10-3总量(左上右上）'!B$10*100</f>
        <v>6.3653484145638304</v>
      </c>
      <c r="D14" s="222">
        <f t="shared" si="0"/>
        <v>-0.49009476377201455</v>
      </c>
      <c r="E14" s="221">
        <v>7.2756140317410729</v>
      </c>
      <c r="F14" s="221">
        <f>'10-3总量(左上右上）'!E14/'10-3总量(左上右上）'!E$10*100</f>
        <v>6.6704293839223476</v>
      </c>
      <c r="G14" s="222">
        <f t="shared" si="1"/>
        <v>-0.60518464781872527</v>
      </c>
      <c r="H14" s="221">
        <v>5.5612551779037966</v>
      </c>
      <c r="I14" s="221">
        <f>'10-3总量(左上右上）'!H14/'10-3总量(左上右上）'!H$10*100</f>
        <v>5.390575992921681</v>
      </c>
      <c r="J14" s="223">
        <f t="shared" si="2"/>
        <v>-0.17067918498211565</v>
      </c>
    </row>
    <row r="15" spans="1:10" s="219" customFormat="1" ht="21.6" customHeight="1">
      <c r="A15" s="220" t="s">
        <v>209</v>
      </c>
      <c r="B15" s="221">
        <v>12.852090518860399</v>
      </c>
      <c r="C15" s="221">
        <f>'10-3总量(左上右上）'!B15/'10-3总量(左上右上）'!B$10*100</f>
        <v>13.342990090773677</v>
      </c>
      <c r="D15" s="222">
        <f t="shared" si="0"/>
        <v>0.49089957191327827</v>
      </c>
      <c r="E15" s="221">
        <v>12.588295185335042</v>
      </c>
      <c r="F15" s="221">
        <f>'10-3总量(左上右上）'!E15/'10-3总量(左上右上）'!E$10*100</f>
        <v>13.054199303424518</v>
      </c>
      <c r="G15" s="222">
        <f t="shared" si="1"/>
        <v>0.46590411808947607</v>
      </c>
      <c r="H15" s="221">
        <v>13.664619214567859</v>
      </c>
      <c r="I15" s="221">
        <f>'10-3总量(左上右上）'!H15/'10-3总量(左上右上）'!H$10*100</f>
        <v>14.265706594258162</v>
      </c>
      <c r="J15" s="223">
        <f t="shared" si="2"/>
        <v>0.60108737969030379</v>
      </c>
    </row>
    <row r="16" spans="1:10" s="219" customFormat="1" ht="21.6" customHeight="1">
      <c r="A16" s="220" t="s">
        <v>210</v>
      </c>
      <c r="B16" s="221">
        <v>8.3357399293426138</v>
      </c>
      <c r="C16" s="221">
        <f>'10-3总量(左上右上）'!B16/'10-3总量(左上右上）'!B$10*100</f>
        <v>8.1011281542551909</v>
      </c>
      <c r="D16" s="222">
        <f t="shared" si="0"/>
        <v>-0.23461177508742281</v>
      </c>
      <c r="E16" s="221">
        <v>8.2896977363173274</v>
      </c>
      <c r="F16" s="221">
        <f>'10-3总量(左上右上）'!E16/'10-3总量(左上右上）'!E$10*100</f>
        <v>8.122839967145012</v>
      </c>
      <c r="G16" s="222">
        <f t="shared" si="1"/>
        <v>-0.16685776917231543</v>
      </c>
      <c r="H16" s="221">
        <v>8.4775567865275203</v>
      </c>
      <c r="I16" s="221">
        <f>'10-3总量(左上右上）'!H16/'10-3总量(左上右上）'!H$10*100</f>
        <v>8.0317535131705142</v>
      </c>
      <c r="J16" s="223">
        <f t="shared" si="2"/>
        <v>-0.44580327335700609</v>
      </c>
    </row>
    <row r="17" spans="1:10" s="219" customFormat="1" ht="21.6" customHeight="1">
      <c r="A17" s="220" t="s">
        <v>211</v>
      </c>
      <c r="B17" s="221">
        <v>6.9605399383790028</v>
      </c>
      <c r="C17" s="221">
        <f>'10-3总量(左上右上）'!B17/'10-3总量(左上右上）'!B$10*100</f>
        <v>6.9040795551008642</v>
      </c>
      <c r="D17" s="222">
        <f t="shared" si="0"/>
        <v>-5.6460383278138515E-2</v>
      </c>
      <c r="E17" s="221">
        <v>6.2910264203017876</v>
      </c>
      <c r="F17" s="221">
        <f>'10-3总量(左上右上）'!E17/'10-3总量(左上右上）'!E$10*100</f>
        <v>6.3502342355503716</v>
      </c>
      <c r="G17" s="222">
        <f t="shared" si="1"/>
        <v>5.9207815248583984E-2</v>
      </c>
      <c r="H17" s="221">
        <v>9.022740214474867</v>
      </c>
      <c r="I17" s="221">
        <f>'10-3总量(左上右上）'!H17/'10-3总量(左上右上）'!H$10*100</f>
        <v>8.6736792309918975</v>
      </c>
      <c r="J17" s="223">
        <f t="shared" si="2"/>
        <v>-0.34906098348296943</v>
      </c>
    </row>
    <row r="18" spans="1:10" s="219" customFormat="1" ht="21.6" customHeight="1">
      <c r="A18" s="226" t="s">
        <v>212</v>
      </c>
      <c r="B18" s="227">
        <v>2.7243327798207333</v>
      </c>
      <c r="C18" s="227">
        <f>'10-3总量(左上右上）'!B18/'10-3总量(左上右上）'!B$10*100</f>
        <v>2.7925935064987066</v>
      </c>
      <c r="D18" s="228">
        <f t="shared" si="0"/>
        <v>6.8260726677973338E-2</v>
      </c>
      <c r="E18" s="227">
        <v>2.9257235397331578</v>
      </c>
      <c r="F18" s="227">
        <f>'10-3总量(左上右上）'!E18/'10-3总量(左上右上）'!E$10*100</f>
        <v>2.8557342056327499</v>
      </c>
      <c r="G18" s="228">
        <f t="shared" si="1"/>
        <v>-6.9989334100407863E-2</v>
      </c>
      <c r="H18" s="227">
        <v>2.1040194942560158</v>
      </c>
      <c r="I18" s="227">
        <f>'10-3总量(左上右上）'!H18/'10-3总量(左上右上）'!H$10*100</f>
        <v>2.5908504513171846</v>
      </c>
      <c r="J18" s="229">
        <f t="shared" si="2"/>
        <v>0.48683095706116886</v>
      </c>
    </row>
    <row r="19" spans="1:10" ht="30.6" customHeight="1">
      <c r="A19" s="398"/>
      <c r="B19" s="398"/>
      <c r="C19" s="398"/>
      <c r="D19" s="398"/>
      <c r="E19" s="398"/>
      <c r="F19" s="398"/>
      <c r="G19" s="398"/>
      <c r="H19" s="398"/>
      <c r="I19" s="398"/>
      <c r="J19" s="33"/>
    </row>
    <row r="20" spans="1:10" ht="17.100000000000001" customHeight="1">
      <c r="A20" s="408"/>
      <c r="B20" s="408"/>
      <c r="C20" s="408"/>
      <c r="D20" s="408"/>
      <c r="E20" s="408"/>
      <c r="F20" s="408"/>
      <c r="G20" s="408"/>
      <c r="H20" s="408"/>
      <c r="I20" s="408"/>
      <c r="J20" s="33"/>
    </row>
    <row r="21" spans="1:10">
      <c r="G21" s="5"/>
      <c r="J21" s="5"/>
    </row>
  </sheetData>
  <mergeCells count="7">
    <mergeCell ref="H3:J3"/>
    <mergeCell ref="A20:I20"/>
    <mergeCell ref="A1:J1"/>
    <mergeCell ref="A3:A4"/>
    <mergeCell ref="A19:I19"/>
    <mergeCell ref="E3:G3"/>
    <mergeCell ref="B3:D3"/>
  </mergeCells>
  <phoneticPr fontId="37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>
    <tabColor rgb="FF00B050"/>
  </sheetPr>
  <dimension ref="A1:J21"/>
  <sheetViews>
    <sheetView workbookViewId="0">
      <pane ySplit="4" topLeftCell="A5" activePane="bottomLeft" state="frozen"/>
      <selection pane="bottomLeft" activeCell="A3" sqref="A3:A4"/>
    </sheetView>
  </sheetViews>
  <sheetFormatPr defaultColWidth="9" defaultRowHeight="14.25"/>
  <cols>
    <col min="1" max="1" width="9" style="8"/>
    <col min="2" max="6" width="13.25" style="63" customWidth="1"/>
    <col min="7" max="16384" width="9" style="8"/>
  </cols>
  <sheetData>
    <row r="1" spans="1:10" ht="22.9" customHeight="1">
      <c r="A1" s="414" t="s">
        <v>144</v>
      </c>
      <c r="B1" s="414"/>
      <c r="C1" s="414"/>
      <c r="D1" s="414"/>
      <c r="E1" s="414"/>
      <c r="F1" s="414"/>
      <c r="G1" s="9"/>
      <c r="H1" s="9"/>
      <c r="I1" s="9"/>
      <c r="J1" s="9"/>
    </row>
    <row r="2" spans="1:10" ht="16.899999999999999" customHeight="1">
      <c r="A2" s="418" t="s">
        <v>28</v>
      </c>
      <c r="B2" s="418"/>
      <c r="C2" s="418"/>
      <c r="D2" s="418"/>
      <c r="E2" s="418"/>
      <c r="F2" s="418"/>
      <c r="G2" s="9"/>
      <c r="H2" s="9"/>
      <c r="I2" s="9"/>
      <c r="J2" s="9"/>
    </row>
    <row r="3" spans="1:10" s="40" customFormat="1" ht="16.899999999999999" customHeight="1">
      <c r="A3" s="415" t="s">
        <v>48</v>
      </c>
      <c r="B3" s="416" t="s">
        <v>27</v>
      </c>
      <c r="C3" s="419"/>
      <c r="D3" s="419"/>
      <c r="E3" s="419"/>
      <c r="F3" s="419"/>
      <c r="G3" s="39"/>
      <c r="H3" s="39"/>
      <c r="I3" s="39"/>
      <c r="J3" s="39"/>
    </row>
    <row r="4" spans="1:10" s="40" customFormat="1" ht="24.75" customHeight="1">
      <c r="A4" s="415"/>
      <c r="B4" s="417"/>
      <c r="C4" s="56" t="s">
        <v>35</v>
      </c>
      <c r="D4" s="56" t="s">
        <v>36</v>
      </c>
      <c r="E4" s="56" t="s">
        <v>37</v>
      </c>
      <c r="F4" s="57" t="s">
        <v>38</v>
      </c>
      <c r="G4" s="39"/>
      <c r="H4" s="39"/>
      <c r="I4" s="39"/>
      <c r="J4" s="39"/>
    </row>
    <row r="5" spans="1:10" s="40" customFormat="1" ht="22.9" customHeight="1">
      <c r="A5" s="294">
        <v>2002</v>
      </c>
      <c r="B5" s="297">
        <v>8868.52</v>
      </c>
      <c r="C5" s="297">
        <v>8420.9699999999993</v>
      </c>
      <c r="D5" s="297">
        <v>259.01</v>
      </c>
      <c r="E5" s="297">
        <v>83.45</v>
      </c>
      <c r="F5" s="297">
        <v>1016.76</v>
      </c>
      <c r="G5" s="44"/>
      <c r="H5" s="45"/>
      <c r="I5" s="45"/>
      <c r="J5" s="45"/>
    </row>
    <row r="6" spans="1:10" s="40" customFormat="1" ht="22.9" customHeight="1">
      <c r="A6" s="54">
        <v>2003</v>
      </c>
      <c r="B6" s="296">
        <v>9785.42</v>
      </c>
      <c r="C6" s="296">
        <v>9381.5300000000007</v>
      </c>
      <c r="D6" s="296">
        <v>380.54</v>
      </c>
      <c r="E6" s="296">
        <v>112.18</v>
      </c>
      <c r="F6" s="296">
        <v>1033.1300000000001</v>
      </c>
      <c r="G6" s="45"/>
      <c r="H6" s="45"/>
      <c r="I6" s="45"/>
      <c r="J6" s="47"/>
    </row>
    <row r="7" spans="1:10" s="40" customFormat="1" ht="22.9" customHeight="1">
      <c r="A7" s="54">
        <v>2004</v>
      </c>
      <c r="B7" s="296">
        <v>10802.57</v>
      </c>
      <c r="C7" s="296">
        <v>10433.469999999999</v>
      </c>
      <c r="D7" s="296">
        <v>446.76</v>
      </c>
      <c r="E7" s="296">
        <v>161.26</v>
      </c>
      <c r="F7" s="296">
        <v>906.41</v>
      </c>
      <c r="G7" s="45"/>
      <c r="H7" s="45"/>
      <c r="I7" s="45"/>
      <c r="J7" s="45"/>
    </row>
    <row r="8" spans="1:10" s="40" customFormat="1" ht="22.9" customHeight="1">
      <c r="A8" s="54">
        <v>2005</v>
      </c>
      <c r="B8" s="296">
        <v>12452.42</v>
      </c>
      <c r="C8" s="296">
        <v>9807.39</v>
      </c>
      <c r="D8" s="296">
        <v>1264.8900000000001</v>
      </c>
      <c r="E8" s="296">
        <v>360.12</v>
      </c>
      <c r="F8" s="296">
        <v>2403.9299999999998</v>
      </c>
      <c r="G8" s="45"/>
      <c r="H8" s="45"/>
      <c r="I8" s="45"/>
      <c r="J8" s="45"/>
    </row>
    <row r="9" spans="1:10" s="40" customFormat="1" ht="22.9" customHeight="1">
      <c r="A9" s="54">
        <v>2006</v>
      </c>
      <c r="B9" s="296">
        <v>14374.37</v>
      </c>
      <c r="C9" s="296">
        <v>11799.71</v>
      </c>
      <c r="D9" s="296">
        <v>1577.22</v>
      </c>
      <c r="E9" s="296">
        <v>197.77</v>
      </c>
      <c r="F9" s="296">
        <v>2470.14</v>
      </c>
      <c r="G9" s="45"/>
      <c r="H9" s="45"/>
      <c r="I9" s="45"/>
      <c r="J9" s="45"/>
    </row>
    <row r="10" spans="1:10" s="40" customFormat="1" ht="22.9" customHeight="1">
      <c r="A10" s="54">
        <v>2007</v>
      </c>
      <c r="B10" s="296">
        <v>16771.830000000002</v>
      </c>
      <c r="C10" s="296">
        <v>13835.03</v>
      </c>
      <c r="D10" s="296">
        <v>1371.87</v>
      </c>
      <c r="E10" s="296">
        <v>625.29999999999995</v>
      </c>
      <c r="F10" s="296">
        <v>2605.5500000000002</v>
      </c>
      <c r="G10" s="45"/>
      <c r="H10" s="45"/>
      <c r="I10" s="45"/>
      <c r="J10" s="45"/>
    </row>
    <row r="11" spans="1:10" s="40" customFormat="1" ht="22.9" customHeight="1">
      <c r="A11" s="54">
        <v>2008</v>
      </c>
      <c r="B11" s="296">
        <v>19349.68</v>
      </c>
      <c r="C11" s="296">
        <v>14390.65</v>
      </c>
      <c r="D11" s="296">
        <v>2075.44</v>
      </c>
      <c r="E11" s="296">
        <v>720.61</v>
      </c>
      <c r="F11" s="296">
        <v>3415.95</v>
      </c>
    </row>
    <row r="12" spans="1:10" s="40" customFormat="1" ht="22.9" customHeight="1">
      <c r="A12" s="54">
        <v>2009</v>
      </c>
      <c r="B12" s="296">
        <v>21125.41</v>
      </c>
      <c r="C12" s="296">
        <v>15430.95</v>
      </c>
      <c r="D12" s="296">
        <v>2708.15</v>
      </c>
      <c r="E12" s="296">
        <v>990.7</v>
      </c>
      <c r="F12" s="296">
        <v>3736.79</v>
      </c>
    </row>
    <row r="13" spans="1:10" s="40" customFormat="1" ht="22.9" customHeight="1">
      <c r="A13" s="54">
        <v>2010</v>
      </c>
      <c r="B13" s="296">
        <v>23288.3</v>
      </c>
      <c r="C13" s="296">
        <v>17834.96</v>
      </c>
      <c r="D13" s="296">
        <v>3404.03</v>
      </c>
      <c r="E13" s="296">
        <v>616.86</v>
      </c>
      <c r="F13" s="296">
        <v>3672.01</v>
      </c>
    </row>
    <row r="14" spans="1:10" s="40" customFormat="1" ht="22.9" customHeight="1">
      <c r="A14" s="54">
        <v>2011</v>
      </c>
      <c r="B14" s="296">
        <v>26541.75</v>
      </c>
      <c r="C14" s="296">
        <v>20242.45</v>
      </c>
      <c r="D14" s="296">
        <v>2881.52</v>
      </c>
      <c r="E14" s="296">
        <v>630.55999999999995</v>
      </c>
      <c r="F14" s="296">
        <v>5060.4799999999996</v>
      </c>
    </row>
    <row r="15" spans="1:10" s="40" customFormat="1" ht="22.9" customHeight="1">
      <c r="A15" s="54">
        <v>2012</v>
      </c>
      <c r="B15" s="296">
        <v>30044.93</v>
      </c>
      <c r="C15" s="296">
        <v>21984.560000000001</v>
      </c>
      <c r="D15" s="296">
        <v>3687.59</v>
      </c>
      <c r="E15" s="296">
        <v>895.13</v>
      </c>
      <c r="F15" s="296">
        <v>6033.94</v>
      </c>
    </row>
    <row r="16" spans="1:10" s="40" customFormat="1" ht="22.9" customHeight="1">
      <c r="A16" s="54" t="s">
        <v>29</v>
      </c>
      <c r="B16" s="296">
        <v>32956.284038881662</v>
      </c>
      <c r="C16" s="296">
        <v>23895.98</v>
      </c>
      <c r="D16" s="296">
        <v>4753.2299999999996</v>
      </c>
      <c r="E16" s="296">
        <v>942.82</v>
      </c>
      <c r="F16" s="296">
        <v>5430.04</v>
      </c>
    </row>
    <row r="17" spans="1:6" s="40" customFormat="1" ht="22.9" customHeight="1">
      <c r="A17" s="54" t="s">
        <v>31</v>
      </c>
      <c r="B17" s="296">
        <v>33302.767055356206</v>
      </c>
      <c r="C17" s="296">
        <v>19718.24999379271</v>
      </c>
      <c r="D17" s="296">
        <v>5532.4854058558631</v>
      </c>
      <c r="E17" s="296">
        <v>3614.6593978594315</v>
      </c>
      <c r="F17" s="296">
        <v>4437.3722578481902</v>
      </c>
    </row>
    <row r="18" spans="1:6" s="40" customFormat="1" ht="22.9" customHeight="1">
      <c r="A18" s="54" t="s">
        <v>569</v>
      </c>
      <c r="B18" s="296">
        <v>35907.331965722267</v>
      </c>
      <c r="C18" s="296">
        <v>21057.553688640233</v>
      </c>
      <c r="D18" s="296">
        <v>6357.7749912657737</v>
      </c>
      <c r="E18" s="296">
        <v>3678.0322939838866</v>
      </c>
      <c r="F18" s="296">
        <v>4813.9709918323852</v>
      </c>
    </row>
    <row r="19" spans="1:6" s="40" customFormat="1" ht="22.9" customHeight="1">
      <c r="A19" s="295" t="s">
        <v>570</v>
      </c>
      <c r="B19" s="304">
        <v>38743.97</v>
      </c>
      <c r="C19" s="304">
        <v>22832.224037</v>
      </c>
      <c r="D19" s="304">
        <v>6911.3468419999999</v>
      </c>
      <c r="E19" s="304">
        <v>3717.5187820000001</v>
      </c>
      <c r="F19" s="304">
        <v>5282.8789900000002</v>
      </c>
    </row>
    <row r="20" spans="1:6" s="40" customFormat="1" ht="22.9" customHeight="1">
      <c r="A20" s="413"/>
      <c r="B20" s="413"/>
      <c r="C20" s="413"/>
      <c r="D20" s="413"/>
      <c r="E20" s="413"/>
      <c r="F20" s="413"/>
    </row>
    <row r="21" spans="1:6">
      <c r="A21" s="10"/>
      <c r="B21" s="62"/>
      <c r="C21" s="62"/>
      <c r="D21" s="62"/>
      <c r="E21" s="62"/>
      <c r="F21" s="62"/>
    </row>
  </sheetData>
  <mergeCells count="6">
    <mergeCell ref="A20:F20"/>
    <mergeCell ref="A1:F1"/>
    <mergeCell ref="A3:A4"/>
    <mergeCell ref="B3:B4"/>
    <mergeCell ref="A2:F2"/>
    <mergeCell ref="C3:F3"/>
  </mergeCells>
  <phoneticPr fontId="1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>
    <tabColor rgb="FF00B050"/>
  </sheetPr>
  <dimension ref="A1:J20"/>
  <sheetViews>
    <sheetView workbookViewId="0">
      <pane ySplit="4" topLeftCell="A5" activePane="bottomLeft" state="frozen"/>
      <selection pane="bottomLeft" activeCell="A3" sqref="A3:A4"/>
    </sheetView>
  </sheetViews>
  <sheetFormatPr defaultRowHeight="14.25"/>
  <cols>
    <col min="1" max="1" width="6.25" customWidth="1"/>
    <col min="2" max="5" width="8.25" customWidth="1"/>
    <col min="6" max="6" width="9.25" customWidth="1"/>
    <col min="7" max="10" width="8.25" customWidth="1"/>
  </cols>
  <sheetData>
    <row r="1" spans="1:10" ht="22.9" customHeight="1">
      <c r="A1" s="396" t="s">
        <v>214</v>
      </c>
      <c r="B1" s="396"/>
      <c r="C1" s="396"/>
      <c r="D1" s="396"/>
      <c r="E1" s="396"/>
      <c r="F1" s="396"/>
      <c r="G1" s="396"/>
      <c r="H1" s="396"/>
      <c r="I1" s="396"/>
      <c r="J1" s="396"/>
    </row>
    <row r="2" spans="1:10" ht="16.899999999999999" customHeight="1">
      <c r="A2" s="421" t="s">
        <v>28</v>
      </c>
      <c r="B2" s="421"/>
      <c r="C2" s="421"/>
      <c r="D2" s="421"/>
      <c r="E2" s="421"/>
      <c r="F2" s="421"/>
      <c r="G2" s="421"/>
      <c r="H2" s="421"/>
      <c r="I2" s="421"/>
      <c r="J2" s="421"/>
    </row>
    <row r="3" spans="1:10" ht="16.899999999999999" customHeight="1">
      <c r="A3" s="422" t="s">
        <v>41</v>
      </c>
      <c r="B3" s="423" t="s">
        <v>39</v>
      </c>
      <c r="C3" s="425"/>
      <c r="D3" s="425"/>
      <c r="E3" s="425"/>
      <c r="F3" s="425"/>
      <c r="G3" s="425"/>
      <c r="H3" s="425"/>
      <c r="I3" s="425"/>
      <c r="J3" s="425"/>
    </row>
    <row r="4" spans="1:10" ht="36" customHeight="1">
      <c r="A4" s="422"/>
      <c r="B4" s="424"/>
      <c r="C4" s="11" t="s">
        <v>45</v>
      </c>
      <c r="D4" s="11" t="s">
        <v>46</v>
      </c>
      <c r="E4" s="11" t="s">
        <v>47</v>
      </c>
      <c r="F4" s="11" t="s">
        <v>32</v>
      </c>
      <c r="G4" s="11" t="s">
        <v>30</v>
      </c>
      <c r="H4" s="11" t="s">
        <v>40</v>
      </c>
      <c r="I4" s="11" t="s">
        <v>33</v>
      </c>
      <c r="J4" s="12" t="s">
        <v>34</v>
      </c>
    </row>
    <row r="5" spans="1:10" ht="22.9" customHeight="1">
      <c r="A5" s="13">
        <v>2002</v>
      </c>
      <c r="B5" s="14">
        <v>7173.2</v>
      </c>
      <c r="C5" s="14">
        <v>2538.5500000000002</v>
      </c>
      <c r="D5" s="14">
        <v>1130.9100000000001</v>
      </c>
      <c r="E5" s="14">
        <v>541.24</v>
      </c>
      <c r="F5" s="14">
        <v>357.55</v>
      </c>
      <c r="G5" s="14">
        <v>507.47</v>
      </c>
      <c r="H5" s="14">
        <v>557.01</v>
      </c>
      <c r="I5" s="14">
        <v>1235.02</v>
      </c>
      <c r="J5" s="15">
        <v>305.45999999999998</v>
      </c>
    </row>
    <row r="6" spans="1:10" ht="22.9" customHeight="1">
      <c r="A6" s="16">
        <v>2003</v>
      </c>
      <c r="B6" s="17">
        <v>7479.42</v>
      </c>
      <c r="C6" s="17">
        <v>2718.84</v>
      </c>
      <c r="D6" s="17">
        <v>1079.08</v>
      </c>
      <c r="E6" s="17">
        <v>634.32000000000005</v>
      </c>
      <c r="F6" s="17">
        <v>376.42</v>
      </c>
      <c r="G6" s="17">
        <v>595.12</v>
      </c>
      <c r="H6" s="17">
        <v>677.8</v>
      </c>
      <c r="I6" s="17">
        <v>1099.79</v>
      </c>
      <c r="J6" s="18">
        <v>298.04000000000002</v>
      </c>
    </row>
    <row r="7" spans="1:10" ht="22.9" customHeight="1">
      <c r="A7" s="16">
        <v>2004</v>
      </c>
      <c r="B7" s="17">
        <v>8054.34</v>
      </c>
      <c r="C7" s="17">
        <v>3002.98</v>
      </c>
      <c r="D7" s="17">
        <v>1127.6199999999999</v>
      </c>
      <c r="E7" s="17">
        <v>672.07</v>
      </c>
      <c r="F7" s="17">
        <v>401.16</v>
      </c>
      <c r="G7" s="17">
        <v>638.92999999999995</v>
      </c>
      <c r="H7" s="17">
        <v>718.7</v>
      </c>
      <c r="I7" s="17">
        <v>1199.1099999999999</v>
      </c>
      <c r="J7" s="18">
        <v>293.77999999999997</v>
      </c>
    </row>
    <row r="8" spans="1:10" ht="22.9" customHeight="1">
      <c r="A8" s="16">
        <v>2005</v>
      </c>
      <c r="B8" s="17">
        <v>9035.2999999999993</v>
      </c>
      <c r="C8" s="17">
        <v>3361.29</v>
      </c>
      <c r="D8" s="17">
        <v>1458.49</v>
      </c>
      <c r="E8" s="17">
        <v>792.68</v>
      </c>
      <c r="F8" s="17">
        <v>272.42</v>
      </c>
      <c r="G8" s="17">
        <v>933.11</v>
      </c>
      <c r="H8" s="17">
        <v>882.52</v>
      </c>
      <c r="I8" s="17">
        <v>996.79</v>
      </c>
      <c r="J8" s="18">
        <v>338</v>
      </c>
    </row>
    <row r="9" spans="1:10" ht="22.9" customHeight="1">
      <c r="A9" s="16">
        <v>2006</v>
      </c>
      <c r="B9" s="17">
        <v>10316.09</v>
      </c>
      <c r="C9" s="17">
        <v>3577.86</v>
      </c>
      <c r="D9" s="17">
        <v>1769</v>
      </c>
      <c r="E9" s="17">
        <v>752.81</v>
      </c>
      <c r="F9" s="17">
        <v>327.73</v>
      </c>
      <c r="G9" s="17">
        <v>1111.6400000000001</v>
      </c>
      <c r="H9" s="17">
        <v>1066.98</v>
      </c>
      <c r="I9" s="17">
        <v>1202.0899999999999</v>
      </c>
      <c r="J9" s="18">
        <v>507.99</v>
      </c>
    </row>
    <row r="10" spans="1:10" ht="22.9" customHeight="1">
      <c r="A10" s="16">
        <v>2007</v>
      </c>
      <c r="B10" s="17">
        <v>11829.39</v>
      </c>
      <c r="C10" s="17">
        <v>3949.37</v>
      </c>
      <c r="D10" s="17">
        <v>2007.47</v>
      </c>
      <c r="E10" s="17">
        <v>1065.0999999999999</v>
      </c>
      <c r="F10" s="17">
        <v>363.37</v>
      </c>
      <c r="G10" s="17">
        <v>1183</v>
      </c>
      <c r="H10" s="17">
        <v>1380.11</v>
      </c>
      <c r="I10" s="17">
        <v>1384.02</v>
      </c>
      <c r="J10" s="18">
        <v>496.95</v>
      </c>
    </row>
    <row r="11" spans="1:10" ht="22.9" customHeight="1">
      <c r="A11" s="16">
        <v>2008</v>
      </c>
      <c r="B11" s="17">
        <v>13151.5</v>
      </c>
      <c r="C11" s="17">
        <v>4749.84</v>
      </c>
      <c r="D11" s="17">
        <v>2104.13</v>
      </c>
      <c r="E11" s="17">
        <v>1604.11</v>
      </c>
      <c r="F11" s="17">
        <v>431.67</v>
      </c>
      <c r="G11" s="17">
        <v>1006.15</v>
      </c>
      <c r="H11" s="17">
        <v>1454.79</v>
      </c>
      <c r="I11" s="17">
        <v>1580.91</v>
      </c>
      <c r="J11" s="18">
        <v>219.89</v>
      </c>
    </row>
    <row r="12" spans="1:10" ht="22.9" customHeight="1">
      <c r="A12" s="16">
        <v>2009</v>
      </c>
      <c r="B12" s="17">
        <v>14536.93</v>
      </c>
      <c r="C12" s="17">
        <v>5233.26</v>
      </c>
      <c r="D12" s="17">
        <v>2310.39</v>
      </c>
      <c r="E12" s="17">
        <v>1470.16</v>
      </c>
      <c r="F12" s="17">
        <v>510.53</v>
      </c>
      <c r="G12" s="17">
        <v>1267.24</v>
      </c>
      <c r="H12" s="17">
        <v>1786.84</v>
      </c>
      <c r="I12" s="17">
        <v>1647.42</v>
      </c>
      <c r="J12" s="18">
        <v>311.10000000000002</v>
      </c>
    </row>
    <row r="13" spans="1:10" ht="22.9" customHeight="1">
      <c r="A13" s="16">
        <v>2010</v>
      </c>
      <c r="B13" s="17">
        <v>15792.03</v>
      </c>
      <c r="C13" s="17">
        <v>5116.04</v>
      </c>
      <c r="D13" s="17">
        <v>2788.63</v>
      </c>
      <c r="E13" s="17">
        <v>1332.88</v>
      </c>
      <c r="F13" s="17">
        <v>818.61</v>
      </c>
      <c r="G13" s="17">
        <v>996.26</v>
      </c>
      <c r="H13" s="17">
        <v>2458.85</v>
      </c>
      <c r="I13" s="17">
        <v>1504.33</v>
      </c>
      <c r="J13" s="18">
        <v>776.43</v>
      </c>
    </row>
    <row r="14" spans="1:10" ht="22.9" customHeight="1">
      <c r="A14" s="16">
        <v>2011</v>
      </c>
      <c r="B14" s="17">
        <v>18395.099999999999</v>
      </c>
      <c r="C14" s="17">
        <v>6192.06</v>
      </c>
      <c r="D14" s="17">
        <v>3208.95</v>
      </c>
      <c r="E14" s="17">
        <v>1558.09</v>
      </c>
      <c r="F14" s="17">
        <v>1134.6199999999999</v>
      </c>
      <c r="G14" s="17">
        <v>1199.93</v>
      </c>
      <c r="H14" s="17">
        <v>2138.83</v>
      </c>
      <c r="I14" s="17">
        <v>1904.6</v>
      </c>
      <c r="J14" s="18">
        <v>1058.03</v>
      </c>
    </row>
    <row r="15" spans="1:10" ht="22.9" customHeight="1">
      <c r="A15" s="16">
        <v>2012</v>
      </c>
      <c r="B15" s="17">
        <v>20314.61</v>
      </c>
      <c r="C15" s="17">
        <v>6933.57</v>
      </c>
      <c r="D15" s="17">
        <v>3593.67</v>
      </c>
      <c r="E15" s="17">
        <v>1381.34</v>
      </c>
      <c r="F15" s="17">
        <v>1446.88</v>
      </c>
      <c r="G15" s="17">
        <v>1152.18</v>
      </c>
      <c r="H15" s="17">
        <v>2766.35</v>
      </c>
      <c r="I15" s="17">
        <v>1922.52</v>
      </c>
      <c r="J15" s="18">
        <v>1118.1099999999999</v>
      </c>
    </row>
    <row r="16" spans="1:10" ht="22.9" customHeight="1">
      <c r="A16" s="16">
        <v>2013</v>
      </c>
      <c r="B16" s="17">
        <v>22005.972480982698</v>
      </c>
      <c r="C16" s="17">
        <v>7482.3209570941699</v>
      </c>
      <c r="D16" s="17">
        <v>3656.3905318982502</v>
      </c>
      <c r="E16" s="17">
        <v>1548.6589534791301</v>
      </c>
      <c r="F16" s="17">
        <v>1495.41166467225</v>
      </c>
      <c r="G16" s="17">
        <v>2100.6222657594299</v>
      </c>
      <c r="H16" s="17">
        <v>2762.62733020617</v>
      </c>
      <c r="I16" s="17">
        <v>1802.56054720099</v>
      </c>
      <c r="J16" s="18">
        <v>1157.3912306723701</v>
      </c>
    </row>
    <row r="17" spans="1:10" ht="22.9" customHeight="1">
      <c r="A17" s="64">
        <v>2014</v>
      </c>
      <c r="B17" s="17">
        <v>21572.039162427362</v>
      </c>
      <c r="C17" s="17">
        <v>6122.6269596945885</v>
      </c>
      <c r="D17" s="17">
        <v>2475.2494634164868</v>
      </c>
      <c r="E17" s="17">
        <v>5068.6438523615152</v>
      </c>
      <c r="F17" s="17">
        <v>1510.9395245274491</v>
      </c>
      <c r="G17" s="17">
        <v>1246.7189034545756</v>
      </c>
      <c r="H17" s="17">
        <v>2867.4768971596809</v>
      </c>
      <c r="I17" s="17">
        <v>1721.1699426158827</v>
      </c>
      <c r="J17" s="55">
        <v>559.21361919719175</v>
      </c>
    </row>
    <row r="18" spans="1:10" ht="22.9" customHeight="1">
      <c r="A18" s="191">
        <v>2015</v>
      </c>
      <c r="B18" s="17">
        <v>23410.278652249068</v>
      </c>
      <c r="C18" s="17">
        <v>6968.6790961559736</v>
      </c>
      <c r="D18" s="17">
        <v>2516.9372560599072</v>
      </c>
      <c r="E18" s="17">
        <v>5176.1576132595674</v>
      </c>
      <c r="F18" s="17">
        <v>1703.2415184927181</v>
      </c>
      <c r="G18" s="17">
        <v>2946.9549804545863</v>
      </c>
      <c r="H18" s="17">
        <v>1940.6413395010693</v>
      </c>
      <c r="I18" s="17">
        <v>1472.7468150792581</v>
      </c>
      <c r="J18" s="55">
        <v>684.92003324597715</v>
      </c>
    </row>
    <row r="19" spans="1:10" ht="22.9" customHeight="1">
      <c r="A19" s="19">
        <v>2016</v>
      </c>
      <c r="B19" s="20">
        <v>25737.34</v>
      </c>
      <c r="C19" s="20">
        <v>8017.7095339999996</v>
      </c>
      <c r="D19" s="20">
        <v>2720.5587190000001</v>
      </c>
      <c r="E19" s="20">
        <v>5462.5029130000003</v>
      </c>
      <c r="F19" s="20">
        <v>1716.7910899999999</v>
      </c>
      <c r="G19" s="20">
        <v>3359.8036590000002</v>
      </c>
      <c r="H19" s="20">
        <v>2090.6029400000002</v>
      </c>
      <c r="I19" s="20">
        <v>1634.381376</v>
      </c>
      <c r="J19" s="305">
        <v>734.99002199999995</v>
      </c>
    </row>
    <row r="20" spans="1:10" ht="22.9" customHeight="1">
      <c r="A20" s="420"/>
      <c r="B20" s="420"/>
      <c r="C20" s="420"/>
      <c r="D20" s="420"/>
      <c r="E20" s="420"/>
      <c r="F20" s="420"/>
      <c r="G20" s="420"/>
      <c r="H20" s="420"/>
      <c r="I20" s="420"/>
      <c r="J20" s="420"/>
    </row>
  </sheetData>
  <mergeCells count="6">
    <mergeCell ref="A20:J20"/>
    <mergeCell ref="A1:J1"/>
    <mergeCell ref="A2:J2"/>
    <mergeCell ref="A3:A4"/>
    <mergeCell ref="B3:B4"/>
    <mergeCell ref="C3:J3"/>
  </mergeCells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J20"/>
  <sheetViews>
    <sheetView workbookViewId="0">
      <pane ySplit="4" topLeftCell="A5" activePane="bottomLeft" state="frozen"/>
      <selection activeCell="A3" sqref="A3:A5"/>
      <selection pane="bottomLeft" activeCell="A3" sqref="A3:A4"/>
    </sheetView>
  </sheetViews>
  <sheetFormatPr defaultColWidth="9" defaultRowHeight="14.25"/>
  <cols>
    <col min="1" max="1" width="9" style="8"/>
    <col min="2" max="6" width="13.25" style="8" customWidth="1"/>
    <col min="7" max="8" width="9" style="8"/>
    <col min="9" max="9" width="17.25" style="8" bestFit="1" customWidth="1"/>
    <col min="10" max="16384" width="9" style="8"/>
  </cols>
  <sheetData>
    <row r="1" spans="1:10" ht="22.9" customHeight="1">
      <c r="A1" s="414" t="s">
        <v>145</v>
      </c>
      <c r="B1" s="414"/>
      <c r="C1" s="414"/>
      <c r="D1" s="414"/>
      <c r="E1" s="414"/>
      <c r="F1" s="414"/>
      <c r="G1" s="9"/>
      <c r="H1" s="9"/>
      <c r="I1" s="9"/>
      <c r="J1" s="9"/>
    </row>
    <row r="2" spans="1:10" ht="16.899999999999999" customHeight="1">
      <c r="A2" s="418" t="s">
        <v>28</v>
      </c>
      <c r="B2" s="418"/>
      <c r="C2" s="418"/>
      <c r="D2" s="418"/>
      <c r="E2" s="418"/>
      <c r="F2" s="418"/>
      <c r="G2" s="9"/>
      <c r="H2" s="9"/>
      <c r="I2" s="9"/>
      <c r="J2" s="9"/>
    </row>
    <row r="3" spans="1:10" s="40" customFormat="1" ht="16.899999999999999" customHeight="1">
      <c r="A3" s="415" t="s">
        <v>48</v>
      </c>
      <c r="B3" s="426" t="s">
        <v>27</v>
      </c>
      <c r="C3" s="425"/>
      <c r="D3" s="425"/>
      <c r="E3" s="425"/>
      <c r="F3" s="425"/>
      <c r="G3" s="39"/>
      <c r="H3" s="39"/>
      <c r="I3" s="39"/>
      <c r="J3" s="39"/>
    </row>
    <row r="4" spans="1:10" s="40" customFormat="1" ht="22.9" customHeight="1">
      <c r="A4" s="415"/>
      <c r="B4" s="427"/>
      <c r="C4" s="41" t="s">
        <v>35</v>
      </c>
      <c r="D4" s="41" t="s">
        <v>36</v>
      </c>
      <c r="E4" s="41" t="s">
        <v>37</v>
      </c>
      <c r="F4" s="42" t="s">
        <v>38</v>
      </c>
      <c r="G4" s="39"/>
      <c r="H4" s="39"/>
      <c r="I4" s="39"/>
      <c r="J4" s="39"/>
    </row>
    <row r="5" spans="1:10" s="40" customFormat="1" ht="22.9" customHeight="1">
      <c r="A5" s="43">
        <v>2002</v>
      </c>
      <c r="B5" s="58">
        <v>3711.71</v>
      </c>
      <c r="C5" s="58">
        <v>1736.34</v>
      </c>
      <c r="D5" s="58">
        <v>2820.23</v>
      </c>
      <c r="E5" s="58">
        <v>93.77</v>
      </c>
      <c r="F5" s="59">
        <v>238.41</v>
      </c>
      <c r="G5" s="44"/>
      <c r="H5" s="45"/>
      <c r="I5" s="45"/>
      <c r="J5" s="45"/>
    </row>
    <row r="6" spans="1:10" s="40" customFormat="1" ht="22.9" customHeight="1">
      <c r="A6" s="46">
        <v>2003</v>
      </c>
      <c r="B6" s="60">
        <v>3990.14</v>
      </c>
      <c r="C6" s="60">
        <v>1743.07</v>
      </c>
      <c r="D6" s="60">
        <v>3055.48</v>
      </c>
      <c r="E6" s="60">
        <v>125.74</v>
      </c>
      <c r="F6" s="61">
        <v>202.52</v>
      </c>
      <c r="G6" s="45"/>
      <c r="H6" s="45"/>
      <c r="J6" s="47"/>
    </row>
    <row r="7" spans="1:10" s="40" customFormat="1" ht="22.9" customHeight="1">
      <c r="A7" s="46">
        <v>2004</v>
      </c>
      <c r="B7" s="60">
        <v>4512.1000000000004</v>
      </c>
      <c r="C7" s="60">
        <v>1893.88</v>
      </c>
      <c r="D7" s="60">
        <v>3464.92</v>
      </c>
      <c r="E7" s="60">
        <v>147.58000000000001</v>
      </c>
      <c r="F7" s="61">
        <v>254.43</v>
      </c>
      <c r="G7" s="45"/>
      <c r="H7" s="45"/>
      <c r="I7" s="45"/>
    </row>
    <row r="8" spans="1:10" s="40" customFormat="1" ht="22.9" customHeight="1">
      <c r="A8" s="46">
        <v>2005</v>
      </c>
      <c r="B8" s="60">
        <v>5148.59</v>
      </c>
      <c r="C8" s="60">
        <v>2152.81</v>
      </c>
      <c r="D8" s="60">
        <v>4027.82</v>
      </c>
      <c r="E8" s="60">
        <v>145.59</v>
      </c>
      <c r="F8" s="61">
        <v>283.86</v>
      </c>
      <c r="G8" s="45"/>
      <c r="H8" s="45"/>
      <c r="I8" s="45"/>
      <c r="J8" s="45"/>
    </row>
    <row r="9" spans="1:10" s="40" customFormat="1" ht="22.9" customHeight="1">
      <c r="A9" s="46">
        <v>2006</v>
      </c>
      <c r="B9" s="60">
        <v>5785.51</v>
      </c>
      <c r="C9" s="60">
        <v>2420.34</v>
      </c>
      <c r="D9" s="60">
        <v>4476.8900000000003</v>
      </c>
      <c r="E9" s="60">
        <v>248.58</v>
      </c>
      <c r="F9" s="61">
        <v>320.37</v>
      </c>
      <c r="G9" s="45"/>
      <c r="H9" s="45"/>
      <c r="J9" s="45"/>
    </row>
    <row r="10" spans="1:10" s="40" customFormat="1" ht="22.9" customHeight="1">
      <c r="A10" s="46">
        <v>2007</v>
      </c>
      <c r="B10" s="60">
        <v>6644.79</v>
      </c>
      <c r="C10" s="60">
        <v>2816.1</v>
      </c>
      <c r="D10" s="60">
        <v>4966.32</v>
      </c>
      <c r="E10" s="60">
        <v>282.17</v>
      </c>
      <c r="F10" s="61">
        <v>368.48</v>
      </c>
      <c r="G10" s="45"/>
      <c r="H10" s="45"/>
      <c r="J10" s="45"/>
    </row>
    <row r="11" spans="1:10" s="40" customFormat="1" ht="22.9" customHeight="1">
      <c r="A11" s="46">
        <v>2008</v>
      </c>
      <c r="B11" s="60">
        <v>7476.2</v>
      </c>
      <c r="C11" s="60">
        <v>3197.32</v>
      </c>
      <c r="D11" s="60">
        <v>5621.7870637502419</v>
      </c>
      <c r="E11" s="60">
        <v>293.89442708280365</v>
      </c>
      <c r="F11" s="61">
        <v>427.5687157958385</v>
      </c>
    </row>
    <row r="12" spans="1:10" s="40" customFormat="1" ht="22.9" customHeight="1">
      <c r="A12" s="46">
        <v>2009</v>
      </c>
      <c r="B12" s="60">
        <v>8117.5770098159501</v>
      </c>
      <c r="C12" s="60">
        <v>3469.1246835969969</v>
      </c>
      <c r="D12" s="60">
        <v>6132.4546234102363</v>
      </c>
      <c r="E12" s="60">
        <v>371.96959329137081</v>
      </c>
      <c r="F12" s="61">
        <v>495.65141290433985</v>
      </c>
    </row>
    <row r="13" spans="1:10" s="40" customFormat="1" ht="22.9" customHeight="1">
      <c r="A13" s="46">
        <v>2010</v>
      </c>
      <c r="B13" s="60">
        <v>9267.9041934429151</v>
      </c>
      <c r="C13" s="60">
        <v>3902.5826096550327</v>
      </c>
      <c r="D13" s="60">
        <v>6939.4655586510198</v>
      </c>
      <c r="E13" s="60">
        <v>412.34708162434237</v>
      </c>
      <c r="F13" s="61">
        <v>589.59467415203812</v>
      </c>
      <c r="G13" s="72"/>
    </row>
    <row r="14" spans="1:10" s="40" customFormat="1" ht="22.9" customHeight="1">
      <c r="A14" s="46">
        <v>2011</v>
      </c>
      <c r="B14" s="60">
        <v>10934.048326473387</v>
      </c>
      <c r="C14" s="60">
        <v>4963.3694137379434</v>
      </c>
      <c r="D14" s="60">
        <v>8611.3511981978463</v>
      </c>
      <c r="E14" s="60">
        <v>306.33534252748331</v>
      </c>
      <c r="F14" s="61">
        <v>537.76521360300774</v>
      </c>
      <c r="G14" s="72"/>
    </row>
    <row r="15" spans="1:10" s="40" customFormat="1" ht="22.9" customHeight="1">
      <c r="A15" s="46">
        <v>2012</v>
      </c>
      <c r="B15" s="60">
        <v>12274.59</v>
      </c>
      <c r="C15" s="60">
        <v>5836.6919038553469</v>
      </c>
      <c r="D15" s="60">
        <v>9579.9483644478096</v>
      </c>
      <c r="E15" s="60">
        <v>271.38894939126931</v>
      </c>
      <c r="F15" s="61">
        <v>760.1425003605458</v>
      </c>
      <c r="G15" s="72"/>
    </row>
    <row r="16" spans="1:10" s="40" customFormat="1" ht="22.9" customHeight="1">
      <c r="A16" s="46" t="s">
        <v>29</v>
      </c>
      <c r="B16" s="60">
        <v>13865.985728766211</v>
      </c>
      <c r="C16" s="60">
        <v>6789.2532690662674</v>
      </c>
      <c r="D16" s="60">
        <v>9836.8290276464468</v>
      </c>
      <c r="E16" s="60">
        <v>309.13112163435824</v>
      </c>
      <c r="F16" s="61">
        <v>890.12163683252504</v>
      </c>
    </row>
    <row r="17" spans="1:6" s="40" customFormat="1" ht="22.9" customHeight="1">
      <c r="A17" s="54" t="s">
        <v>31</v>
      </c>
      <c r="B17" s="60">
        <v>14269.609078275646</v>
      </c>
      <c r="C17" s="60">
        <v>6036.3347662446495</v>
      </c>
      <c r="D17" s="60">
        <v>6312.2018346885625</v>
      </c>
      <c r="E17" s="60">
        <v>591.0853134787252</v>
      </c>
      <c r="F17" s="61">
        <v>1329.9871638637062</v>
      </c>
    </row>
    <row r="18" spans="1:6" s="40" customFormat="1" ht="22.9" customHeight="1">
      <c r="A18" s="54" t="s">
        <v>569</v>
      </c>
      <c r="B18" s="60">
        <v>15540.23106360987</v>
      </c>
      <c r="C18" s="60">
        <v>6822.0886095980395</v>
      </c>
      <c r="D18" s="60">
        <v>6556.3767294032159</v>
      </c>
      <c r="E18" s="60">
        <v>686.05078243512946</v>
      </c>
      <c r="F18" s="61">
        <v>1475.7149421734675</v>
      </c>
    </row>
    <row r="19" spans="1:6" s="40" customFormat="1" ht="22.9" customHeight="1">
      <c r="A19" s="48" t="s">
        <v>571</v>
      </c>
      <c r="B19" s="306">
        <v>16720.849999999999</v>
      </c>
      <c r="C19" s="306">
        <v>7376.2405529999996</v>
      </c>
      <c r="D19" s="306">
        <v>6992.3637079999999</v>
      </c>
      <c r="E19" s="306">
        <v>731.33801600000004</v>
      </c>
      <c r="F19" s="307">
        <v>1620.9127040000001</v>
      </c>
    </row>
    <row r="20" spans="1:6" s="40" customFormat="1" ht="21.6" customHeight="1">
      <c r="A20" s="413"/>
      <c r="B20" s="413"/>
      <c r="C20" s="413"/>
      <c r="D20" s="413"/>
      <c r="E20" s="413"/>
      <c r="F20" s="413"/>
    </row>
  </sheetData>
  <mergeCells count="6">
    <mergeCell ref="A20:F20"/>
    <mergeCell ref="A1:F1"/>
    <mergeCell ref="A2:F2"/>
    <mergeCell ref="A3:A4"/>
    <mergeCell ref="B3:B4"/>
    <mergeCell ref="C3:F3"/>
  </mergeCells>
  <phoneticPr fontId="35" type="noConversion"/>
  <conditionalFormatting sqref="C5:F5">
    <cfRule type="expression" dxfId="1" priority="2" stopIfTrue="1">
      <formula>MOD(ROW()-4,17)=0</formula>
    </cfRule>
  </conditionalFormatting>
  <conditionalFormatting sqref="B5">
    <cfRule type="expression" dxfId="0" priority="1" stopIfTrue="1">
      <formula>MOD(ROW()-4,17)=0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J20"/>
  <sheetViews>
    <sheetView workbookViewId="0">
      <pane ySplit="4" topLeftCell="A5" activePane="bottomLeft" state="frozen"/>
      <selection activeCell="A2" sqref="A2:A5"/>
      <selection pane="bottomLeft" activeCell="A3" sqref="A3:A4"/>
    </sheetView>
  </sheetViews>
  <sheetFormatPr defaultRowHeight="14.25"/>
  <cols>
    <col min="1" max="1" width="6.25" customWidth="1"/>
    <col min="2" max="5" width="8.25" customWidth="1"/>
    <col min="6" max="6" width="9.25" customWidth="1"/>
    <col min="7" max="10" width="8.25" customWidth="1"/>
  </cols>
  <sheetData>
    <row r="1" spans="1:10" ht="22.9" customHeight="1">
      <c r="A1" s="396" t="s">
        <v>213</v>
      </c>
      <c r="B1" s="396"/>
      <c r="C1" s="396"/>
      <c r="D1" s="396"/>
      <c r="E1" s="396"/>
      <c r="F1" s="396"/>
      <c r="G1" s="396"/>
      <c r="H1" s="396"/>
      <c r="I1" s="396"/>
      <c r="J1" s="396"/>
    </row>
    <row r="2" spans="1:10" ht="16.899999999999999" customHeight="1">
      <c r="A2" s="421" t="s">
        <v>28</v>
      </c>
      <c r="B2" s="421"/>
      <c r="C2" s="421"/>
      <c r="D2" s="421"/>
      <c r="E2" s="421"/>
      <c r="F2" s="421"/>
      <c r="G2" s="421"/>
      <c r="H2" s="421"/>
      <c r="I2" s="421"/>
      <c r="J2" s="421"/>
    </row>
    <row r="3" spans="1:10" ht="16.899999999999999" customHeight="1">
      <c r="A3" s="422" t="s">
        <v>41</v>
      </c>
      <c r="B3" s="423" t="s">
        <v>39</v>
      </c>
      <c r="C3" s="425"/>
      <c r="D3" s="425"/>
      <c r="E3" s="425"/>
      <c r="F3" s="425"/>
      <c r="G3" s="425"/>
      <c r="H3" s="425"/>
      <c r="I3" s="425"/>
      <c r="J3" s="425"/>
    </row>
    <row r="4" spans="1:10" ht="36" customHeight="1">
      <c r="A4" s="422"/>
      <c r="B4" s="424"/>
      <c r="C4" s="29" t="s">
        <v>45</v>
      </c>
      <c r="D4" s="29" t="s">
        <v>46</v>
      </c>
      <c r="E4" s="29" t="s">
        <v>47</v>
      </c>
      <c r="F4" s="29" t="s">
        <v>32</v>
      </c>
      <c r="G4" s="29" t="s">
        <v>30</v>
      </c>
      <c r="H4" s="29" t="s">
        <v>40</v>
      </c>
      <c r="I4" s="29" t="s">
        <v>33</v>
      </c>
      <c r="J4" s="28" t="s">
        <v>34</v>
      </c>
    </row>
    <row r="5" spans="1:10" ht="22.9" customHeight="1">
      <c r="A5" s="67">
        <v>2002</v>
      </c>
      <c r="B5" s="71">
        <v>2355.1</v>
      </c>
      <c r="C5" s="71">
        <v>924.85</v>
      </c>
      <c r="D5" s="71">
        <v>213.36</v>
      </c>
      <c r="E5" s="71">
        <v>391.17</v>
      </c>
      <c r="F5" s="71">
        <v>109.25</v>
      </c>
      <c r="G5" s="71">
        <v>175.55</v>
      </c>
      <c r="H5" s="71">
        <v>198.3</v>
      </c>
      <c r="I5" s="71">
        <v>287.72000000000003</v>
      </c>
      <c r="J5" s="70">
        <v>54.91</v>
      </c>
    </row>
    <row r="6" spans="1:10" ht="22.9" customHeight="1">
      <c r="A6" s="64">
        <v>2003</v>
      </c>
      <c r="B6" s="69">
        <v>2494.15</v>
      </c>
      <c r="C6" s="69">
        <v>923.3</v>
      </c>
      <c r="D6" s="69">
        <v>204.44</v>
      </c>
      <c r="E6" s="69">
        <v>451.79</v>
      </c>
      <c r="F6" s="69">
        <v>95.26</v>
      </c>
      <c r="G6" s="69">
        <v>190.12</v>
      </c>
      <c r="H6" s="69">
        <v>130.04</v>
      </c>
      <c r="I6" s="69">
        <v>337.65</v>
      </c>
      <c r="J6" s="70">
        <v>161.55000000000018</v>
      </c>
    </row>
    <row r="7" spans="1:10" ht="22.9" customHeight="1">
      <c r="A7" s="64">
        <v>2004</v>
      </c>
      <c r="B7" s="69">
        <v>2808.87</v>
      </c>
      <c r="C7" s="69">
        <v>1122.19</v>
      </c>
      <c r="D7" s="69">
        <v>226.44</v>
      </c>
      <c r="E7" s="69">
        <v>351.3</v>
      </c>
      <c r="F7" s="69">
        <v>139.44</v>
      </c>
      <c r="G7" s="69">
        <v>254.54</v>
      </c>
      <c r="H7" s="69">
        <v>257.45999999999998</v>
      </c>
      <c r="I7" s="69">
        <v>410.11</v>
      </c>
      <c r="J7" s="70">
        <v>47.389999999999731</v>
      </c>
    </row>
    <row r="8" spans="1:10" ht="22.9" customHeight="1">
      <c r="A8" s="64">
        <v>2005</v>
      </c>
      <c r="B8" s="69">
        <v>3138.48</v>
      </c>
      <c r="C8" s="69">
        <v>1233.22</v>
      </c>
      <c r="D8" s="69">
        <v>254.45</v>
      </c>
      <c r="E8" s="69">
        <v>405.05</v>
      </c>
      <c r="F8" s="69">
        <v>121.26</v>
      </c>
      <c r="G8" s="69">
        <v>274.31</v>
      </c>
      <c r="H8" s="69">
        <v>315.79000000000002</v>
      </c>
      <c r="I8" s="69">
        <v>490.53</v>
      </c>
      <c r="J8" s="70">
        <v>43.870000000000061</v>
      </c>
    </row>
    <row r="9" spans="1:10" ht="22.9" customHeight="1">
      <c r="A9" s="64">
        <v>2006</v>
      </c>
      <c r="B9" s="69">
        <v>3402.45</v>
      </c>
      <c r="C9" s="69">
        <v>1273.9100000000001</v>
      </c>
      <c r="D9" s="69">
        <v>273.22000000000003</v>
      </c>
      <c r="E9" s="69">
        <v>453.68</v>
      </c>
      <c r="F9" s="69">
        <v>177.57</v>
      </c>
      <c r="G9" s="69">
        <v>317.74</v>
      </c>
      <c r="H9" s="69">
        <v>382.36</v>
      </c>
      <c r="I9" s="69">
        <v>465.38</v>
      </c>
      <c r="J9" s="70">
        <v>58.589999999999918</v>
      </c>
    </row>
    <row r="10" spans="1:10" ht="22.9" customHeight="1">
      <c r="A10" s="64">
        <v>2007</v>
      </c>
      <c r="B10" s="69">
        <v>3895.29</v>
      </c>
      <c r="C10" s="69">
        <v>1443.55</v>
      </c>
      <c r="D10" s="69">
        <v>322.44</v>
      </c>
      <c r="E10" s="69">
        <v>771.73</v>
      </c>
      <c r="F10" s="69">
        <v>173.49</v>
      </c>
      <c r="G10" s="69">
        <v>238.95</v>
      </c>
      <c r="H10" s="69">
        <v>420.75</v>
      </c>
      <c r="I10" s="69">
        <v>453.14</v>
      </c>
      <c r="J10" s="70">
        <v>71.239999999999725</v>
      </c>
    </row>
    <row r="11" spans="1:10" ht="22.9" customHeight="1">
      <c r="A11" s="64">
        <v>2008</v>
      </c>
      <c r="B11" s="69">
        <v>4206.4805433683814</v>
      </c>
      <c r="C11" s="69">
        <v>1673.1886528454904</v>
      </c>
      <c r="D11" s="69">
        <v>337.91592960498207</v>
      </c>
      <c r="E11" s="69">
        <v>719.27964729298617</v>
      </c>
      <c r="F11" s="69">
        <v>201.30069869357303</v>
      </c>
      <c r="G11" s="69">
        <v>286.02854078918642</v>
      </c>
      <c r="H11" s="69">
        <v>414.08173554341425</v>
      </c>
      <c r="I11" s="69">
        <v>497.57342785202223</v>
      </c>
      <c r="J11" s="70">
        <v>77.111910746726664</v>
      </c>
    </row>
    <row r="12" spans="1:10" ht="22.9" customHeight="1">
      <c r="A12" s="64">
        <v>2009</v>
      </c>
      <c r="B12" s="69">
        <v>4520.7473488530795</v>
      </c>
      <c r="C12" s="69">
        <v>1724.5620538943751</v>
      </c>
      <c r="D12" s="69">
        <v>344.72573048012913</v>
      </c>
      <c r="E12" s="69">
        <v>812.203911633193</v>
      </c>
      <c r="F12" s="69">
        <v>233.29465831878613</v>
      </c>
      <c r="G12" s="69">
        <v>363.94089957473568</v>
      </c>
      <c r="H12" s="69">
        <v>464.59453415801465</v>
      </c>
      <c r="I12" s="69">
        <v>495.77024245469022</v>
      </c>
      <c r="J12" s="70">
        <v>81.65531833915577</v>
      </c>
    </row>
    <row r="13" spans="1:10" ht="22.9" customHeight="1">
      <c r="A13" s="64">
        <v>2010</v>
      </c>
      <c r="B13" s="69">
        <v>5175.1208567553194</v>
      </c>
      <c r="C13" s="69">
        <v>1982.4589968838732</v>
      </c>
      <c r="D13" s="69">
        <v>408.4710521817783</v>
      </c>
      <c r="E13" s="69">
        <v>922.59248529114382</v>
      </c>
      <c r="F13" s="69">
        <v>247.65055861534998</v>
      </c>
      <c r="G13" s="69">
        <v>421.27440289571166</v>
      </c>
      <c r="H13" s="69">
        <v>575.24387973965952</v>
      </c>
      <c r="I13" s="69">
        <v>519.38802844102804</v>
      </c>
      <c r="J13" s="70">
        <v>98.041452706774635</v>
      </c>
    </row>
    <row r="14" spans="1:10" ht="22.9" customHeight="1">
      <c r="A14" s="64">
        <v>2011</v>
      </c>
      <c r="B14" s="69">
        <v>5883.9545609651241</v>
      </c>
      <c r="C14" s="69">
        <v>2329.8391222806972</v>
      </c>
      <c r="D14" s="69">
        <v>584.95969421527377</v>
      </c>
      <c r="E14" s="69">
        <v>909.51800447524181</v>
      </c>
      <c r="F14" s="69">
        <v>300.19940992692597</v>
      </c>
      <c r="G14" s="69">
        <v>502.64965478863195</v>
      </c>
      <c r="H14" s="69">
        <v>696.97004705441429</v>
      </c>
      <c r="I14" s="69">
        <v>444.93281458062575</v>
      </c>
      <c r="J14" s="70">
        <v>114.88581364331304</v>
      </c>
    </row>
    <row r="15" spans="1:10" ht="22.9" customHeight="1">
      <c r="A15" s="64">
        <v>2012</v>
      </c>
      <c r="B15" s="69">
        <v>6602.8393712956367</v>
      </c>
      <c r="C15" s="69">
        <v>2594.0392870721253</v>
      </c>
      <c r="D15" s="69">
        <v>622.77803872073287</v>
      </c>
      <c r="E15" s="69">
        <v>1061.7447460837855</v>
      </c>
      <c r="F15" s="69">
        <v>339.84098595083714</v>
      </c>
      <c r="G15" s="69">
        <v>535.96246717798044</v>
      </c>
      <c r="H15" s="69">
        <v>815.58770784217347</v>
      </c>
      <c r="I15" s="69">
        <v>515.19940130868622</v>
      </c>
      <c r="J15" s="70">
        <v>117.68673713931548</v>
      </c>
    </row>
    <row r="16" spans="1:10" ht="22.9" customHeight="1">
      <c r="A16" s="64">
        <v>2013</v>
      </c>
      <c r="B16" s="69">
        <v>7343.212382576553</v>
      </c>
      <c r="C16" s="69">
        <v>2784.9923600544903</v>
      </c>
      <c r="D16" s="69">
        <v>723.53100016403278</v>
      </c>
      <c r="E16" s="69">
        <v>1128.1460880899749</v>
      </c>
      <c r="F16" s="69">
        <v>382.3390551878602</v>
      </c>
      <c r="G16" s="69">
        <v>673.85687911898515</v>
      </c>
      <c r="H16" s="69">
        <v>962.50837883546683</v>
      </c>
      <c r="I16" s="69">
        <v>549.7632574004906</v>
      </c>
      <c r="J16" s="70">
        <v>138.0753637252518</v>
      </c>
    </row>
    <row r="17" spans="1:10" ht="22.9" customHeight="1">
      <c r="A17" s="64">
        <v>2014</v>
      </c>
      <c r="B17" s="69">
        <v>9599.2687705226235</v>
      </c>
      <c r="C17" s="69">
        <v>3192.9645690837156</v>
      </c>
      <c r="D17" s="69">
        <v>709.17140675238579</v>
      </c>
      <c r="E17" s="69">
        <v>1834.9122507235841</v>
      </c>
      <c r="F17" s="69">
        <v>504.34273485485454</v>
      </c>
      <c r="G17" s="69">
        <v>927.0191525015498</v>
      </c>
      <c r="H17" s="69">
        <v>1364.915108502465</v>
      </c>
      <c r="I17" s="69">
        <v>858.96258433091032</v>
      </c>
      <c r="J17" s="70">
        <v>206.98096377315906</v>
      </c>
    </row>
    <row r="18" spans="1:10" ht="22.9" customHeight="1">
      <c r="A18" s="191">
        <v>2015</v>
      </c>
      <c r="B18" s="69">
        <v>10674.779111394464</v>
      </c>
      <c r="C18" s="69">
        <v>3760.3838963878898</v>
      </c>
      <c r="D18" s="69">
        <v>772.57607259054407</v>
      </c>
      <c r="E18" s="69">
        <v>1996.782036618024</v>
      </c>
      <c r="F18" s="69">
        <v>593.6517060622175</v>
      </c>
      <c r="G18" s="69">
        <v>1458.6679175682839</v>
      </c>
      <c r="H18" s="69">
        <v>904.96046100484352</v>
      </c>
      <c r="I18" s="69">
        <v>963.1575876901511</v>
      </c>
      <c r="J18" s="70">
        <v>224.59943347250859</v>
      </c>
    </row>
    <row r="19" spans="1:10" ht="22.9" customHeight="1">
      <c r="A19" s="68">
        <v>2016</v>
      </c>
      <c r="B19" s="308">
        <v>11651.032187000001</v>
      </c>
      <c r="C19" s="308">
        <v>4067.2563399999999</v>
      </c>
      <c r="D19" s="308">
        <v>867.71678299999996</v>
      </c>
      <c r="E19" s="308">
        <v>2177.6830869999999</v>
      </c>
      <c r="F19" s="308">
        <v>628.05774399999996</v>
      </c>
      <c r="G19" s="308">
        <v>1662.102067</v>
      </c>
      <c r="H19" s="308">
        <v>935.78218700000002</v>
      </c>
      <c r="I19" s="308">
        <v>1010.573159</v>
      </c>
      <c r="J19" s="309">
        <v>301.86081999999999</v>
      </c>
    </row>
    <row r="20" spans="1:10" ht="22.9" customHeight="1">
      <c r="A20" s="420"/>
      <c r="B20" s="420"/>
      <c r="C20" s="420"/>
      <c r="D20" s="420"/>
      <c r="E20" s="420"/>
      <c r="F20" s="420"/>
      <c r="G20" s="420"/>
      <c r="H20" s="420"/>
      <c r="I20" s="420"/>
      <c r="J20" s="420"/>
    </row>
  </sheetData>
  <mergeCells count="6">
    <mergeCell ref="A20:J20"/>
    <mergeCell ref="A1:J1"/>
    <mergeCell ref="A2:J2"/>
    <mergeCell ref="A3:A4"/>
    <mergeCell ref="B3:B4"/>
    <mergeCell ref="C3:J3"/>
  </mergeCells>
  <phoneticPr fontId="4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S25"/>
  <sheetViews>
    <sheetView workbookViewId="0">
      <pane xSplit="1" ySplit="5" topLeftCell="B6" activePane="bottomRight" state="frozen"/>
      <selection activeCell="A2" sqref="A2:A3"/>
      <selection pane="topRight" activeCell="A2" sqref="A2:A3"/>
      <selection pane="bottomLeft" activeCell="A2" sqref="A2:A3"/>
      <selection pane="bottomRight" activeCell="N7" sqref="N7:S7"/>
    </sheetView>
  </sheetViews>
  <sheetFormatPr defaultColWidth="6.75" defaultRowHeight="14.25"/>
  <cols>
    <col min="1" max="1" width="7.625" style="25" customWidth="1"/>
    <col min="2" max="3" width="6.75" style="26" customWidth="1"/>
    <col min="4" max="4" width="8.375" style="5" customWidth="1"/>
    <col min="5" max="6" width="6.75" style="26" customWidth="1"/>
    <col min="7" max="7" width="8.375" style="5" customWidth="1"/>
    <col min="8" max="9" width="6.75" style="26" customWidth="1"/>
    <col min="10" max="10" width="8.25" style="5" customWidth="1"/>
    <col min="11" max="12" width="6.75" style="26" customWidth="1"/>
    <col min="13" max="13" width="8.5" style="5" customWidth="1"/>
    <col min="14" max="15" width="6.75" style="26" customWidth="1"/>
    <col min="16" max="16" width="8.25" style="5" customWidth="1"/>
    <col min="17" max="18" width="6.75" style="26" customWidth="1"/>
    <col min="19" max="19" width="8.25" style="27" customWidth="1"/>
    <col min="20" max="216" width="8" customWidth="1"/>
    <col min="217" max="217" width="7.5" bestFit="1" customWidth="1"/>
    <col min="218" max="218" width="3.75" customWidth="1"/>
    <col min="219" max="219" width="7.5" bestFit="1" customWidth="1"/>
    <col min="220" max="220" width="5.75" bestFit="1" customWidth="1"/>
    <col min="221" max="221" width="3.75" customWidth="1"/>
    <col min="222" max="222" width="7.5" bestFit="1" customWidth="1"/>
    <col min="223" max="223" width="7.625" bestFit="1" customWidth="1"/>
    <col min="224" max="224" width="7.5" bestFit="1" customWidth="1"/>
    <col min="225" max="225" width="3.75" customWidth="1"/>
    <col min="226" max="226" width="6.75" bestFit="1" customWidth="1"/>
    <col min="227" max="228" width="7.625" bestFit="1" customWidth="1"/>
    <col min="229" max="229" width="7.5" bestFit="1" customWidth="1"/>
    <col min="230" max="230" width="3.75" customWidth="1"/>
    <col min="231" max="231" width="7.625" bestFit="1" customWidth="1"/>
    <col min="232" max="232" width="7" customWidth="1"/>
    <col min="233" max="233" width="6.75" bestFit="1" customWidth="1"/>
  </cols>
  <sheetData>
    <row r="1" spans="1:19" s="25" customFormat="1" ht="33.6" customHeight="1">
      <c r="A1" s="428" t="s">
        <v>185</v>
      </c>
      <c r="B1" s="428"/>
      <c r="C1" s="428"/>
      <c r="D1" s="429"/>
      <c r="E1" s="429"/>
      <c r="F1" s="428"/>
      <c r="G1" s="429"/>
      <c r="H1" s="429"/>
      <c r="I1" s="428"/>
      <c r="J1" s="429"/>
      <c r="K1" s="429"/>
      <c r="L1" s="428"/>
      <c r="M1" s="429"/>
      <c r="N1" s="429"/>
      <c r="O1" s="428"/>
      <c r="P1" s="429"/>
      <c r="Q1" s="429"/>
      <c r="R1" s="428"/>
      <c r="S1" s="428"/>
    </row>
    <row r="2" spans="1:19" s="25" customFormat="1" ht="17.45" customHeight="1">
      <c r="A2" s="114"/>
      <c r="B2" s="114"/>
      <c r="C2" s="114"/>
      <c r="D2" s="115"/>
      <c r="E2" s="114"/>
      <c r="F2" s="114"/>
      <c r="G2" s="115"/>
      <c r="H2" s="114"/>
      <c r="I2" s="114"/>
      <c r="J2" s="115"/>
      <c r="K2" s="114"/>
      <c r="L2" s="114"/>
      <c r="M2" s="115"/>
      <c r="N2" s="114"/>
      <c r="O2" s="114"/>
      <c r="P2" s="115"/>
      <c r="Q2" s="115"/>
      <c r="R2" s="437" t="s">
        <v>167</v>
      </c>
      <c r="S2" s="437"/>
    </row>
    <row r="3" spans="1:19" s="35" customFormat="1" ht="19.899999999999999" customHeight="1">
      <c r="A3" s="430" t="s">
        <v>174</v>
      </c>
      <c r="B3" s="431" t="s">
        <v>168</v>
      </c>
      <c r="C3" s="432"/>
      <c r="D3" s="432"/>
      <c r="E3" s="432"/>
      <c r="F3" s="432"/>
      <c r="G3" s="433"/>
      <c r="H3" s="431" t="s">
        <v>169</v>
      </c>
      <c r="I3" s="432"/>
      <c r="J3" s="432"/>
      <c r="K3" s="432"/>
      <c r="L3" s="432"/>
      <c r="M3" s="433"/>
      <c r="N3" s="431" t="s">
        <v>170</v>
      </c>
      <c r="O3" s="432"/>
      <c r="P3" s="432"/>
      <c r="Q3" s="432"/>
      <c r="R3" s="432"/>
      <c r="S3" s="432"/>
    </row>
    <row r="4" spans="1:19" s="35" customFormat="1" ht="19.899999999999999" customHeight="1">
      <c r="A4" s="430"/>
      <c r="B4" s="431" t="s">
        <v>171</v>
      </c>
      <c r="C4" s="432"/>
      <c r="D4" s="433"/>
      <c r="E4" s="434" t="s">
        <v>172</v>
      </c>
      <c r="F4" s="435"/>
      <c r="G4" s="436"/>
      <c r="H4" s="431" t="s">
        <v>171</v>
      </c>
      <c r="I4" s="432"/>
      <c r="J4" s="433"/>
      <c r="K4" s="434" t="s">
        <v>172</v>
      </c>
      <c r="L4" s="435"/>
      <c r="M4" s="436"/>
      <c r="N4" s="431" t="s">
        <v>171</v>
      </c>
      <c r="O4" s="432"/>
      <c r="P4" s="433"/>
      <c r="Q4" s="431" t="s">
        <v>172</v>
      </c>
      <c r="R4" s="432"/>
      <c r="S4" s="432"/>
    </row>
    <row r="5" spans="1:19" s="35" customFormat="1" ht="32.25" customHeight="1">
      <c r="A5" s="430"/>
      <c r="B5" s="116" t="s">
        <v>564</v>
      </c>
      <c r="C5" s="116" t="s">
        <v>574</v>
      </c>
      <c r="D5" s="142" t="s">
        <v>572</v>
      </c>
      <c r="E5" s="116" t="s">
        <v>564</v>
      </c>
      <c r="F5" s="116" t="s">
        <v>573</v>
      </c>
      <c r="G5" s="142" t="s">
        <v>575</v>
      </c>
      <c r="H5" s="116" t="s">
        <v>564</v>
      </c>
      <c r="I5" s="116" t="s">
        <v>577</v>
      </c>
      <c r="J5" s="142" t="s">
        <v>576</v>
      </c>
      <c r="K5" s="116" t="s">
        <v>564</v>
      </c>
      <c r="L5" s="116" t="s">
        <v>574</v>
      </c>
      <c r="M5" s="142" t="s">
        <v>578</v>
      </c>
      <c r="N5" s="116" t="s">
        <v>564</v>
      </c>
      <c r="O5" s="116" t="s">
        <v>579</v>
      </c>
      <c r="P5" s="142" t="s">
        <v>580</v>
      </c>
      <c r="Q5" s="116" t="s">
        <v>564</v>
      </c>
      <c r="R5" s="116" t="s">
        <v>579</v>
      </c>
      <c r="S5" s="143" t="s">
        <v>580</v>
      </c>
    </row>
    <row r="6" spans="1:19" s="36" customFormat="1" ht="20.45" customHeight="1">
      <c r="A6" s="117" t="s">
        <v>173</v>
      </c>
      <c r="B6" s="118">
        <v>27436.946142000001</v>
      </c>
      <c r="C6" s="118">
        <v>29741.71</v>
      </c>
      <c r="D6" s="119">
        <v>8.4</v>
      </c>
      <c r="E6" s="118">
        <v>18113.766623</v>
      </c>
      <c r="F6" s="118">
        <v>19979.36</v>
      </c>
      <c r="G6" s="119">
        <v>10.3</v>
      </c>
      <c r="H6" s="120">
        <v>35907.331852000003</v>
      </c>
      <c r="I6" s="118">
        <v>38743.97</v>
      </c>
      <c r="J6" s="119">
        <v>7.9</v>
      </c>
      <c r="K6" s="118">
        <v>23410.278578000001</v>
      </c>
      <c r="L6" s="118">
        <v>25737.34</v>
      </c>
      <c r="M6" s="119">
        <v>9.9</v>
      </c>
      <c r="N6" s="120">
        <v>15540.231099000001</v>
      </c>
      <c r="O6" s="121">
        <v>16720.849999999999</v>
      </c>
      <c r="P6" s="119">
        <v>7.6</v>
      </c>
      <c r="Q6" s="122">
        <v>10674.779119000001</v>
      </c>
      <c r="R6" s="122">
        <v>11651.032187000001</v>
      </c>
      <c r="S6" s="123">
        <v>9.1</v>
      </c>
    </row>
    <row r="7" spans="1:19" s="37" customFormat="1" ht="20.45" customHeight="1">
      <c r="A7" s="124" t="s">
        <v>11</v>
      </c>
      <c r="B7" s="125">
        <v>37023.2232361672</v>
      </c>
      <c r="C7" s="125">
        <v>40129.4</v>
      </c>
      <c r="D7" s="126">
        <v>8.4</v>
      </c>
      <c r="E7" s="125">
        <v>23849.740084101799</v>
      </c>
      <c r="F7" s="125">
        <v>26879.8</v>
      </c>
      <c r="G7" s="126">
        <v>12.7</v>
      </c>
      <c r="H7" s="127">
        <v>37023.2232361672</v>
      </c>
      <c r="I7" s="125">
        <v>40129.4</v>
      </c>
      <c r="J7" s="126">
        <v>8.4</v>
      </c>
      <c r="K7" s="125">
        <v>23849.740084101799</v>
      </c>
      <c r="L7" s="125">
        <v>26879.8</v>
      </c>
      <c r="M7" s="126">
        <v>12.7</v>
      </c>
      <c r="N7" s="127"/>
      <c r="O7" s="128"/>
      <c r="P7" s="129"/>
      <c r="Q7" s="128"/>
      <c r="R7" s="127"/>
      <c r="S7" s="131"/>
    </row>
    <row r="8" spans="1:19" s="37" customFormat="1" ht="20.45" customHeight="1">
      <c r="A8" s="124" t="s">
        <v>12</v>
      </c>
      <c r="B8" s="125">
        <v>32480.641823964765</v>
      </c>
      <c r="C8" s="125">
        <v>35216.230000000003</v>
      </c>
      <c r="D8" s="126">
        <v>8.4</v>
      </c>
      <c r="E8" s="125">
        <v>20349.090603070144</v>
      </c>
      <c r="F8" s="125">
        <v>21810.19</v>
      </c>
      <c r="G8" s="126">
        <v>7.2</v>
      </c>
      <c r="H8" s="127">
        <v>36841.269514979816</v>
      </c>
      <c r="I8" s="125">
        <v>39753.03</v>
      </c>
      <c r="J8" s="126">
        <v>7.9</v>
      </c>
      <c r="K8" s="125">
        <v>23805.616298561283</v>
      </c>
      <c r="L8" s="125">
        <v>25368.27</v>
      </c>
      <c r="M8" s="126">
        <v>6.6</v>
      </c>
      <c r="N8" s="127">
        <v>17437.61639918193</v>
      </c>
      <c r="O8" s="132">
        <v>18805.14</v>
      </c>
      <c r="P8" s="126">
        <v>7.8</v>
      </c>
      <c r="Q8" s="130">
        <v>10804.302613948899</v>
      </c>
      <c r="R8" s="130">
        <v>11936.93</v>
      </c>
      <c r="S8" s="133">
        <v>10.5</v>
      </c>
    </row>
    <row r="9" spans="1:19" s="37" customFormat="1" ht="20.45" customHeight="1">
      <c r="A9" s="124" t="s">
        <v>13</v>
      </c>
      <c r="B9" s="125">
        <v>24987.715861620465</v>
      </c>
      <c r="C9" s="125">
        <v>27115.83</v>
      </c>
      <c r="D9" s="126">
        <v>8.5</v>
      </c>
      <c r="E9" s="125">
        <v>18228.4147036668</v>
      </c>
      <c r="F9" s="125">
        <v>19690.78</v>
      </c>
      <c r="G9" s="126">
        <v>8</v>
      </c>
      <c r="H9" s="127">
        <v>34532.243732727526</v>
      </c>
      <c r="I9" s="125">
        <v>37605.5</v>
      </c>
      <c r="J9" s="126">
        <v>8.9</v>
      </c>
      <c r="K9" s="125">
        <v>24691.4615476865</v>
      </c>
      <c r="L9" s="125">
        <v>26790.38</v>
      </c>
      <c r="M9" s="126">
        <v>8.5</v>
      </c>
      <c r="N9" s="127">
        <v>16060.98352032141</v>
      </c>
      <c r="O9" s="132">
        <v>17272.310000000001</v>
      </c>
      <c r="P9" s="126">
        <v>7.5</v>
      </c>
      <c r="Q9" s="130">
        <v>12519.400719097601</v>
      </c>
      <c r="R9" s="130">
        <v>13593.53</v>
      </c>
      <c r="S9" s="133">
        <v>8.6</v>
      </c>
    </row>
    <row r="10" spans="1:19" s="37" customFormat="1" ht="20.45" customHeight="1">
      <c r="A10" s="124" t="s">
        <v>14</v>
      </c>
      <c r="B10" s="125">
        <v>35157.688163168335</v>
      </c>
      <c r="C10" s="125">
        <v>38119.019999999997</v>
      </c>
      <c r="D10" s="126">
        <v>8.4</v>
      </c>
      <c r="E10" s="125">
        <v>21089.8374363822</v>
      </c>
      <c r="F10" s="125">
        <v>23064.11</v>
      </c>
      <c r="G10" s="126">
        <v>9.4</v>
      </c>
      <c r="H10" s="127">
        <v>41717.472274431901</v>
      </c>
      <c r="I10" s="125">
        <v>45019.519999999997</v>
      </c>
      <c r="J10" s="126">
        <v>7.9</v>
      </c>
      <c r="K10" s="125">
        <v>26288.125346795201</v>
      </c>
      <c r="L10" s="125">
        <v>28818.69</v>
      </c>
      <c r="M10" s="126">
        <v>9.6</v>
      </c>
      <c r="N10" s="127">
        <v>17721.794923417547</v>
      </c>
      <c r="O10" s="132">
        <v>19112.73</v>
      </c>
      <c r="P10" s="126">
        <v>7.8</v>
      </c>
      <c r="Q10" s="130">
        <v>10915.6362138641</v>
      </c>
      <c r="R10" s="130">
        <v>11968.25</v>
      </c>
      <c r="S10" s="133">
        <v>9.6</v>
      </c>
    </row>
    <row r="11" spans="1:19" s="37" customFormat="1" ht="20.45" customHeight="1">
      <c r="A11" s="124" t="s">
        <v>15</v>
      </c>
      <c r="B11" s="125">
        <v>44192.404191988193</v>
      </c>
      <c r="C11" s="125">
        <v>47816.87</v>
      </c>
      <c r="D11" s="126">
        <v>8.1999999999999993</v>
      </c>
      <c r="E11" s="125">
        <v>26861.033063920764</v>
      </c>
      <c r="F11" s="125">
        <v>30465.53</v>
      </c>
      <c r="G11" s="126">
        <v>13.4</v>
      </c>
      <c r="H11" s="127">
        <v>44192.404191988193</v>
      </c>
      <c r="I11" s="125">
        <v>47816.87</v>
      </c>
      <c r="J11" s="126">
        <v>8.1999999999999993</v>
      </c>
      <c r="K11" s="125">
        <v>26861.033063920764</v>
      </c>
      <c r="L11" s="125">
        <v>30465.53</v>
      </c>
      <c r="M11" s="126">
        <v>13.4</v>
      </c>
      <c r="N11" s="127"/>
      <c r="O11" s="128"/>
      <c r="P11" s="129"/>
      <c r="Q11" s="127"/>
      <c r="R11" s="127"/>
      <c r="S11" s="131"/>
    </row>
    <row r="12" spans="1:19" s="37" customFormat="1" ht="20.45" customHeight="1">
      <c r="A12" s="124" t="s">
        <v>16</v>
      </c>
      <c r="B12" s="125">
        <v>31302.1035748291</v>
      </c>
      <c r="C12" s="125">
        <v>33914.230000000003</v>
      </c>
      <c r="D12" s="126">
        <v>8.3000000000000007</v>
      </c>
      <c r="E12" s="125">
        <v>20727.579919278876</v>
      </c>
      <c r="F12" s="125">
        <v>23029.62</v>
      </c>
      <c r="G12" s="126">
        <v>11.1</v>
      </c>
      <c r="H12" s="127">
        <v>36423.272084308599</v>
      </c>
      <c r="I12" s="125">
        <v>39238.58</v>
      </c>
      <c r="J12" s="126">
        <v>7.7</v>
      </c>
      <c r="K12" s="125">
        <v>25305.448580238801</v>
      </c>
      <c r="L12" s="125">
        <v>27558.5</v>
      </c>
      <c r="M12" s="126">
        <v>8.9</v>
      </c>
      <c r="N12" s="127">
        <v>17719.008186448718</v>
      </c>
      <c r="O12" s="132">
        <v>19049.919999999998</v>
      </c>
      <c r="P12" s="126">
        <v>7.5</v>
      </c>
      <c r="Q12" s="130">
        <v>11224.001331837801</v>
      </c>
      <c r="R12" s="130">
        <v>12601.88</v>
      </c>
      <c r="S12" s="133">
        <v>12.3</v>
      </c>
    </row>
    <row r="13" spans="1:19" s="37" customFormat="1" ht="20.45" customHeight="1">
      <c r="A13" s="124" t="s">
        <v>17</v>
      </c>
      <c r="B13" s="125">
        <v>14302.258118174894</v>
      </c>
      <c r="C13" s="125">
        <v>15511.02</v>
      </c>
      <c r="D13" s="126">
        <v>8.5</v>
      </c>
      <c r="E13" s="125">
        <v>5096.4717915622596</v>
      </c>
      <c r="F13" s="125">
        <v>5551.14</v>
      </c>
      <c r="G13" s="126">
        <v>8.9</v>
      </c>
      <c r="H13" s="127"/>
      <c r="I13" s="127"/>
      <c r="J13" s="129"/>
      <c r="K13" s="127"/>
      <c r="L13" s="127"/>
      <c r="M13" s="129"/>
      <c r="N13" s="127">
        <v>14302.258118174894</v>
      </c>
      <c r="O13" s="132">
        <v>15511.02</v>
      </c>
      <c r="P13" s="126">
        <v>8.5</v>
      </c>
      <c r="Q13" s="130">
        <v>5096.4717915622596</v>
      </c>
      <c r="R13" s="130">
        <v>5551.14</v>
      </c>
      <c r="S13" s="133">
        <v>8.9</v>
      </c>
    </row>
    <row r="14" spans="1:19" s="37" customFormat="1" ht="20.45" customHeight="1">
      <c r="A14" s="124" t="s">
        <v>18</v>
      </c>
      <c r="B14" s="125">
        <v>29557.207691936699</v>
      </c>
      <c r="C14" s="125">
        <v>32026.47</v>
      </c>
      <c r="D14" s="126">
        <v>8.4</v>
      </c>
      <c r="E14" s="125">
        <v>18642.976835585803</v>
      </c>
      <c r="F14" s="125">
        <v>20647.560000000001</v>
      </c>
      <c r="G14" s="126">
        <v>10.8</v>
      </c>
      <c r="H14" s="127">
        <v>38677.451253053943</v>
      </c>
      <c r="I14" s="125">
        <v>41708.1</v>
      </c>
      <c r="J14" s="126">
        <v>7.8</v>
      </c>
      <c r="K14" s="125">
        <v>24101.798143970071</v>
      </c>
      <c r="L14" s="125">
        <v>27183.41</v>
      </c>
      <c r="M14" s="126">
        <v>12.8</v>
      </c>
      <c r="N14" s="127">
        <v>17704.007317600637</v>
      </c>
      <c r="O14" s="132">
        <v>19048.57</v>
      </c>
      <c r="P14" s="126">
        <v>7.6</v>
      </c>
      <c r="Q14" s="130">
        <v>11200.3212632129</v>
      </c>
      <c r="R14" s="130">
        <v>12601.7</v>
      </c>
      <c r="S14" s="133">
        <v>12.5</v>
      </c>
    </row>
    <row r="15" spans="1:19" s="37" customFormat="1" ht="20.45" customHeight="1">
      <c r="A15" s="124" t="s">
        <v>19</v>
      </c>
      <c r="B15" s="125">
        <v>19203.518542788228</v>
      </c>
      <c r="C15" s="125">
        <v>20849.080000000002</v>
      </c>
      <c r="D15" s="126">
        <v>8.6</v>
      </c>
      <c r="E15" s="125">
        <v>11493.584413938906</v>
      </c>
      <c r="F15" s="125">
        <v>12271.84</v>
      </c>
      <c r="G15" s="126">
        <v>6.8</v>
      </c>
      <c r="H15" s="127">
        <v>27600.754480941818</v>
      </c>
      <c r="I15" s="125">
        <v>29842</v>
      </c>
      <c r="J15" s="126">
        <v>8.1</v>
      </c>
      <c r="K15" s="125">
        <v>17991.692833878129</v>
      </c>
      <c r="L15" s="125">
        <v>19450.84</v>
      </c>
      <c r="M15" s="126">
        <v>8.1</v>
      </c>
      <c r="N15" s="127">
        <v>13269.43549498036</v>
      </c>
      <c r="O15" s="132">
        <v>14319.21</v>
      </c>
      <c r="P15" s="126">
        <v>7.9</v>
      </c>
      <c r="Q15" s="130">
        <v>8544.7841060175197</v>
      </c>
      <c r="R15" s="130">
        <v>9004.33</v>
      </c>
      <c r="S15" s="133">
        <v>5.4</v>
      </c>
    </row>
    <row r="16" spans="1:19" s="37" customFormat="1" ht="20.45" customHeight="1">
      <c r="A16" s="124" t="s">
        <v>20</v>
      </c>
      <c r="B16" s="125">
        <v>25178.975216603289</v>
      </c>
      <c r="C16" s="125">
        <v>27306.58</v>
      </c>
      <c r="D16" s="126">
        <v>8.4</v>
      </c>
      <c r="E16" s="125">
        <v>16199.949134345505</v>
      </c>
      <c r="F16" s="125">
        <v>18213.79</v>
      </c>
      <c r="G16" s="126">
        <v>12.4</v>
      </c>
      <c r="H16" s="127">
        <v>36075.739978492202</v>
      </c>
      <c r="I16" s="125">
        <v>38964.75</v>
      </c>
      <c r="J16" s="126">
        <v>8</v>
      </c>
      <c r="K16" s="125">
        <v>22299.786880783657</v>
      </c>
      <c r="L16" s="125">
        <v>25211.79</v>
      </c>
      <c r="M16" s="126">
        <v>13.1</v>
      </c>
      <c r="N16" s="127">
        <v>16849.021491463718</v>
      </c>
      <c r="O16" s="132">
        <v>18134.61</v>
      </c>
      <c r="P16" s="126">
        <v>7.6</v>
      </c>
      <c r="Q16" s="130">
        <v>11023.9212449443</v>
      </c>
      <c r="R16" s="130">
        <v>12163.56</v>
      </c>
      <c r="S16" s="133">
        <v>10.3</v>
      </c>
    </row>
    <row r="17" spans="1:19" s="38" customFormat="1" ht="20.45" customHeight="1">
      <c r="A17" s="134" t="s">
        <v>21</v>
      </c>
      <c r="B17" s="125">
        <v>25105.933267499604</v>
      </c>
      <c r="C17" s="125">
        <v>27242.45</v>
      </c>
      <c r="D17" s="126">
        <v>8.5</v>
      </c>
      <c r="E17" s="125">
        <v>14472.6658303113</v>
      </c>
      <c r="F17" s="125">
        <v>15953.65</v>
      </c>
      <c r="G17" s="126">
        <v>10.199999999999999</v>
      </c>
      <c r="H17" s="127">
        <v>36659.936024858784</v>
      </c>
      <c r="I17" s="125">
        <v>39540.75</v>
      </c>
      <c r="J17" s="126">
        <v>7.9</v>
      </c>
      <c r="K17" s="125">
        <v>19479.721136408036</v>
      </c>
      <c r="L17" s="125">
        <v>21431.73</v>
      </c>
      <c r="M17" s="126">
        <v>10</v>
      </c>
      <c r="N17" s="127">
        <v>16958.055197831614</v>
      </c>
      <c r="O17" s="132">
        <v>18272.66</v>
      </c>
      <c r="P17" s="126">
        <v>7.8</v>
      </c>
      <c r="Q17" s="130">
        <v>11030.641239689725</v>
      </c>
      <c r="R17" s="130">
        <v>12075.1</v>
      </c>
      <c r="S17" s="133">
        <v>9.5</v>
      </c>
    </row>
    <row r="18" spans="1:19" s="37" customFormat="1" ht="20.45" customHeight="1">
      <c r="A18" s="124" t="s">
        <v>22</v>
      </c>
      <c r="B18" s="125">
        <v>26559.39308120776</v>
      </c>
      <c r="C18" s="125">
        <v>28798.61</v>
      </c>
      <c r="D18" s="126">
        <v>8.4</v>
      </c>
      <c r="E18" s="125">
        <v>18545.546231929253</v>
      </c>
      <c r="F18" s="125">
        <v>20035.96</v>
      </c>
      <c r="G18" s="126">
        <v>8</v>
      </c>
      <c r="H18" s="127">
        <v>36120.090459475803</v>
      </c>
      <c r="I18" s="125">
        <v>38981.58</v>
      </c>
      <c r="J18" s="126">
        <v>7.9</v>
      </c>
      <c r="K18" s="125">
        <v>26266.352803866961</v>
      </c>
      <c r="L18" s="125">
        <v>28454.080000000002</v>
      </c>
      <c r="M18" s="126">
        <v>8.3000000000000007</v>
      </c>
      <c r="N18" s="127">
        <v>16946.126401845271</v>
      </c>
      <c r="O18" s="132">
        <v>18257.45</v>
      </c>
      <c r="P18" s="126">
        <v>7.7</v>
      </c>
      <c r="Q18" s="130">
        <v>11053.983213140958</v>
      </c>
      <c r="R18" s="130">
        <v>11700.98</v>
      </c>
      <c r="S18" s="133">
        <v>5.9</v>
      </c>
    </row>
    <row r="19" spans="1:19" s="37" customFormat="1" ht="20.45" customHeight="1">
      <c r="A19" s="124" t="s">
        <v>23</v>
      </c>
      <c r="B19" s="125">
        <v>17499.604332961655</v>
      </c>
      <c r="C19" s="125">
        <v>18972.400000000001</v>
      </c>
      <c r="D19" s="126">
        <v>8.4</v>
      </c>
      <c r="E19" s="125">
        <v>12251.483441765748</v>
      </c>
      <c r="F19" s="125">
        <v>13131.81</v>
      </c>
      <c r="G19" s="126">
        <v>7.2</v>
      </c>
      <c r="H19" s="127">
        <v>26528.936773228332</v>
      </c>
      <c r="I19" s="125">
        <v>28548.34</v>
      </c>
      <c r="J19" s="126">
        <v>7.6</v>
      </c>
      <c r="K19" s="125">
        <v>18997.715704520935</v>
      </c>
      <c r="L19" s="125">
        <v>20166.5</v>
      </c>
      <c r="M19" s="126">
        <v>6.2</v>
      </c>
      <c r="N19" s="127">
        <v>12568.945055106906</v>
      </c>
      <c r="O19" s="132">
        <v>13528.58</v>
      </c>
      <c r="P19" s="126">
        <v>7.6</v>
      </c>
      <c r="Q19" s="130">
        <v>7393.0746844475216</v>
      </c>
      <c r="R19" s="130">
        <v>8034.17</v>
      </c>
      <c r="S19" s="133">
        <v>8.6999999999999993</v>
      </c>
    </row>
    <row r="20" spans="1:19" s="37" customFormat="1" ht="20.45" customHeight="1">
      <c r="A20" s="124" t="s">
        <v>24</v>
      </c>
      <c r="B20" s="125">
        <v>22416.197400452602</v>
      </c>
      <c r="C20" s="125">
        <v>24370.49</v>
      </c>
      <c r="D20" s="126">
        <v>8.6999999999999993</v>
      </c>
      <c r="E20" s="125">
        <v>14225.905700626427</v>
      </c>
      <c r="F20" s="125">
        <v>15079.82</v>
      </c>
      <c r="G20" s="126">
        <v>6</v>
      </c>
      <c r="H20" s="127">
        <v>34406.136941395838</v>
      </c>
      <c r="I20" s="125">
        <v>37348.269999999997</v>
      </c>
      <c r="J20" s="126">
        <v>8.6</v>
      </c>
      <c r="K20" s="125">
        <v>19916.467738018931</v>
      </c>
      <c r="L20" s="125">
        <v>21062.25</v>
      </c>
      <c r="M20" s="126">
        <v>5.8</v>
      </c>
      <c r="N20" s="127">
        <v>15013.374336022094</v>
      </c>
      <c r="O20" s="132">
        <v>16215.34</v>
      </c>
      <c r="P20" s="126">
        <v>8</v>
      </c>
      <c r="Q20" s="130">
        <v>8340.2016031415169</v>
      </c>
      <c r="R20" s="130">
        <v>9240.18</v>
      </c>
      <c r="S20" s="133">
        <v>10.8</v>
      </c>
    </row>
    <row r="21" spans="1:19" s="37" customFormat="1" ht="20.45" customHeight="1">
      <c r="A21" s="135" t="s">
        <v>25</v>
      </c>
      <c r="B21" s="136">
        <v>19773.295877196386</v>
      </c>
      <c r="C21" s="136">
        <v>21454.94</v>
      </c>
      <c r="D21" s="137">
        <v>8.5</v>
      </c>
      <c r="E21" s="136">
        <v>12060.88</v>
      </c>
      <c r="F21" s="136">
        <v>13484.44</v>
      </c>
      <c r="G21" s="137">
        <v>11.8</v>
      </c>
      <c r="H21" s="138">
        <v>28329.608784491309</v>
      </c>
      <c r="I21" s="136">
        <v>30596.1</v>
      </c>
      <c r="J21" s="137">
        <v>8</v>
      </c>
      <c r="K21" s="136">
        <v>20395.051599359202</v>
      </c>
      <c r="L21" s="136">
        <v>22305.57</v>
      </c>
      <c r="M21" s="137">
        <v>9.4</v>
      </c>
      <c r="N21" s="138">
        <v>17207.941142058629</v>
      </c>
      <c r="O21" s="139">
        <v>18502.11</v>
      </c>
      <c r="P21" s="137">
        <v>7.5</v>
      </c>
      <c r="Q21" s="140">
        <v>9465.5602313585496</v>
      </c>
      <c r="R21" s="140">
        <v>10704.47</v>
      </c>
      <c r="S21" s="141">
        <v>13.1</v>
      </c>
    </row>
    <row r="22" spans="1:19" ht="30" customHeight="1">
      <c r="A22" s="438"/>
      <c r="B22" s="438"/>
      <c r="C22" s="438"/>
      <c r="D22" s="438"/>
      <c r="E22" s="438"/>
      <c r="F22" s="438"/>
      <c r="G22" s="438"/>
      <c r="H22" s="438"/>
      <c r="I22" s="438"/>
      <c r="J22" s="438"/>
      <c r="K22" s="438"/>
      <c r="L22" s="438"/>
      <c r="M22" s="438"/>
    </row>
    <row r="23" spans="1:19" ht="18" customHeight="1">
      <c r="A23"/>
    </row>
    <row r="24" spans="1:19" ht="18" customHeight="1">
      <c r="A24"/>
    </row>
    <row r="25" spans="1:19" ht="18" customHeight="1">
      <c r="A25"/>
    </row>
  </sheetData>
  <mergeCells count="13">
    <mergeCell ref="A22:M22"/>
    <mergeCell ref="K4:M4"/>
    <mergeCell ref="Q4:S4"/>
    <mergeCell ref="N4:P4"/>
    <mergeCell ref="N3:S3"/>
    <mergeCell ref="A1:S1"/>
    <mergeCell ref="A3:A5"/>
    <mergeCell ref="B3:G3"/>
    <mergeCell ref="B4:D4"/>
    <mergeCell ref="E4:G4"/>
    <mergeCell ref="H4:J4"/>
    <mergeCell ref="H3:M3"/>
    <mergeCell ref="R2:S2"/>
  </mergeCells>
  <phoneticPr fontId="35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L61"/>
  <sheetViews>
    <sheetView workbookViewId="0">
      <pane xSplit="2" ySplit="3" topLeftCell="C40" activePane="bottomRight" state="frozen"/>
      <selection activeCell="C5" sqref="C5"/>
      <selection pane="topRight" activeCell="C5" sqref="C5"/>
      <selection pane="bottomLeft" activeCell="C5" sqref="C5"/>
      <selection pane="bottomRight" activeCell="E59" sqref="E59"/>
    </sheetView>
  </sheetViews>
  <sheetFormatPr defaultRowHeight="14.25"/>
  <cols>
    <col min="1" max="1" width="36.75" customWidth="1"/>
    <col min="2" max="2" width="5.875" style="25" customWidth="1"/>
    <col min="3" max="4" width="8.875" style="1" customWidth="1"/>
    <col min="5" max="5" width="8.875" style="326" customWidth="1"/>
    <col min="6" max="7" width="8.875" style="1" customWidth="1"/>
    <col min="8" max="8" width="8.875" style="326" customWidth="1"/>
    <col min="9" max="10" width="8.875" style="1" customWidth="1"/>
    <col min="11" max="11" width="8.875" style="325" customWidth="1"/>
    <col min="12" max="12" width="8.625" style="1"/>
    <col min="257" max="257" width="41.125" bestFit="1" customWidth="1"/>
    <col min="258" max="258" width="6.625" customWidth="1"/>
    <col min="259" max="267" width="10" customWidth="1"/>
    <col min="513" max="513" width="41.125" bestFit="1" customWidth="1"/>
    <col min="514" max="514" width="6.625" customWidth="1"/>
    <col min="515" max="523" width="10" customWidth="1"/>
    <col min="769" max="769" width="41.125" bestFit="1" customWidth="1"/>
    <col min="770" max="770" width="6.625" customWidth="1"/>
    <col min="771" max="779" width="10" customWidth="1"/>
    <col min="1025" max="1025" width="41.125" bestFit="1" customWidth="1"/>
    <col min="1026" max="1026" width="6.625" customWidth="1"/>
    <col min="1027" max="1035" width="10" customWidth="1"/>
    <col min="1281" max="1281" width="41.125" bestFit="1" customWidth="1"/>
    <col min="1282" max="1282" width="6.625" customWidth="1"/>
    <col min="1283" max="1291" width="10" customWidth="1"/>
    <col min="1537" max="1537" width="41.125" bestFit="1" customWidth="1"/>
    <col min="1538" max="1538" width="6.625" customWidth="1"/>
    <col min="1539" max="1547" width="10" customWidth="1"/>
    <col min="1793" max="1793" width="41.125" bestFit="1" customWidth="1"/>
    <col min="1794" max="1794" width="6.625" customWidth="1"/>
    <col min="1795" max="1803" width="10" customWidth="1"/>
    <col min="2049" max="2049" width="41.125" bestFit="1" customWidth="1"/>
    <col min="2050" max="2050" width="6.625" customWidth="1"/>
    <col min="2051" max="2059" width="10" customWidth="1"/>
    <col min="2305" max="2305" width="41.125" bestFit="1" customWidth="1"/>
    <col min="2306" max="2306" width="6.625" customWidth="1"/>
    <col min="2307" max="2315" width="10" customWidth="1"/>
    <col min="2561" max="2561" width="41.125" bestFit="1" customWidth="1"/>
    <col min="2562" max="2562" width="6.625" customWidth="1"/>
    <col min="2563" max="2571" width="10" customWidth="1"/>
    <col min="2817" max="2817" width="41.125" bestFit="1" customWidth="1"/>
    <col min="2818" max="2818" width="6.625" customWidth="1"/>
    <col min="2819" max="2827" width="10" customWidth="1"/>
    <col min="3073" max="3073" width="41.125" bestFit="1" customWidth="1"/>
    <col min="3074" max="3074" width="6.625" customWidth="1"/>
    <col min="3075" max="3083" width="10" customWidth="1"/>
    <col min="3329" max="3329" width="41.125" bestFit="1" customWidth="1"/>
    <col min="3330" max="3330" width="6.625" customWidth="1"/>
    <col min="3331" max="3339" width="10" customWidth="1"/>
    <col min="3585" max="3585" width="41.125" bestFit="1" customWidth="1"/>
    <col min="3586" max="3586" width="6.625" customWidth="1"/>
    <col min="3587" max="3595" width="10" customWidth="1"/>
    <col min="3841" max="3841" width="41.125" bestFit="1" customWidth="1"/>
    <col min="3842" max="3842" width="6.625" customWidth="1"/>
    <col min="3843" max="3851" width="10" customWidth="1"/>
    <col min="4097" max="4097" width="41.125" bestFit="1" customWidth="1"/>
    <col min="4098" max="4098" width="6.625" customWidth="1"/>
    <col min="4099" max="4107" width="10" customWidth="1"/>
    <col min="4353" max="4353" width="41.125" bestFit="1" customWidth="1"/>
    <col min="4354" max="4354" width="6.625" customWidth="1"/>
    <col min="4355" max="4363" width="10" customWidth="1"/>
    <col min="4609" max="4609" width="41.125" bestFit="1" customWidth="1"/>
    <col min="4610" max="4610" width="6.625" customWidth="1"/>
    <col min="4611" max="4619" width="10" customWidth="1"/>
    <col min="4865" max="4865" width="41.125" bestFit="1" customWidth="1"/>
    <col min="4866" max="4866" width="6.625" customWidth="1"/>
    <col min="4867" max="4875" width="10" customWidth="1"/>
    <col min="5121" max="5121" width="41.125" bestFit="1" customWidth="1"/>
    <col min="5122" max="5122" width="6.625" customWidth="1"/>
    <col min="5123" max="5131" width="10" customWidth="1"/>
    <col min="5377" max="5377" width="41.125" bestFit="1" customWidth="1"/>
    <col min="5378" max="5378" width="6.625" customWidth="1"/>
    <col min="5379" max="5387" width="10" customWidth="1"/>
    <col min="5633" max="5633" width="41.125" bestFit="1" customWidth="1"/>
    <col min="5634" max="5634" width="6.625" customWidth="1"/>
    <col min="5635" max="5643" width="10" customWidth="1"/>
    <col min="5889" max="5889" width="41.125" bestFit="1" customWidth="1"/>
    <col min="5890" max="5890" width="6.625" customWidth="1"/>
    <col min="5891" max="5899" width="10" customWidth="1"/>
    <col min="6145" max="6145" width="41.125" bestFit="1" customWidth="1"/>
    <col min="6146" max="6146" width="6.625" customWidth="1"/>
    <col min="6147" max="6155" width="10" customWidth="1"/>
    <col min="6401" max="6401" width="41.125" bestFit="1" customWidth="1"/>
    <col min="6402" max="6402" width="6.625" customWidth="1"/>
    <col min="6403" max="6411" width="10" customWidth="1"/>
    <col min="6657" max="6657" width="41.125" bestFit="1" customWidth="1"/>
    <col min="6658" max="6658" width="6.625" customWidth="1"/>
    <col min="6659" max="6667" width="10" customWidth="1"/>
    <col min="6913" max="6913" width="41.125" bestFit="1" customWidth="1"/>
    <col min="6914" max="6914" width="6.625" customWidth="1"/>
    <col min="6915" max="6923" width="10" customWidth="1"/>
    <col min="7169" max="7169" width="41.125" bestFit="1" customWidth="1"/>
    <col min="7170" max="7170" width="6.625" customWidth="1"/>
    <col min="7171" max="7179" width="10" customWidth="1"/>
    <col min="7425" max="7425" width="41.125" bestFit="1" customWidth="1"/>
    <col min="7426" max="7426" width="6.625" customWidth="1"/>
    <col min="7427" max="7435" width="10" customWidth="1"/>
    <col min="7681" max="7681" width="41.125" bestFit="1" customWidth="1"/>
    <col min="7682" max="7682" width="6.625" customWidth="1"/>
    <col min="7683" max="7691" width="10" customWidth="1"/>
    <col min="7937" max="7937" width="41.125" bestFit="1" customWidth="1"/>
    <col min="7938" max="7938" width="6.625" customWidth="1"/>
    <col min="7939" max="7947" width="10" customWidth="1"/>
    <col min="8193" max="8193" width="41.125" bestFit="1" customWidth="1"/>
    <col min="8194" max="8194" width="6.625" customWidth="1"/>
    <col min="8195" max="8203" width="10" customWidth="1"/>
    <col min="8449" max="8449" width="41.125" bestFit="1" customWidth="1"/>
    <col min="8450" max="8450" width="6.625" customWidth="1"/>
    <col min="8451" max="8459" width="10" customWidth="1"/>
    <col min="8705" max="8705" width="41.125" bestFit="1" customWidth="1"/>
    <col min="8706" max="8706" width="6.625" customWidth="1"/>
    <col min="8707" max="8715" width="10" customWidth="1"/>
    <col min="8961" max="8961" width="41.125" bestFit="1" customWidth="1"/>
    <col min="8962" max="8962" width="6.625" customWidth="1"/>
    <col min="8963" max="8971" width="10" customWidth="1"/>
    <col min="9217" max="9217" width="41.125" bestFit="1" customWidth="1"/>
    <col min="9218" max="9218" width="6.625" customWidth="1"/>
    <col min="9219" max="9227" width="10" customWidth="1"/>
    <col min="9473" max="9473" width="41.125" bestFit="1" customWidth="1"/>
    <col min="9474" max="9474" width="6.625" customWidth="1"/>
    <col min="9475" max="9483" width="10" customWidth="1"/>
    <col min="9729" max="9729" width="41.125" bestFit="1" customWidth="1"/>
    <col min="9730" max="9730" width="6.625" customWidth="1"/>
    <col min="9731" max="9739" width="10" customWidth="1"/>
    <col min="9985" max="9985" width="41.125" bestFit="1" customWidth="1"/>
    <col min="9986" max="9986" width="6.625" customWidth="1"/>
    <col min="9987" max="9995" width="10" customWidth="1"/>
    <col min="10241" max="10241" width="41.125" bestFit="1" customWidth="1"/>
    <col min="10242" max="10242" width="6.625" customWidth="1"/>
    <col min="10243" max="10251" width="10" customWidth="1"/>
    <col min="10497" max="10497" width="41.125" bestFit="1" customWidth="1"/>
    <col min="10498" max="10498" width="6.625" customWidth="1"/>
    <col min="10499" max="10507" width="10" customWidth="1"/>
    <col min="10753" max="10753" width="41.125" bestFit="1" customWidth="1"/>
    <col min="10754" max="10754" width="6.625" customWidth="1"/>
    <col min="10755" max="10763" width="10" customWidth="1"/>
    <col min="11009" max="11009" width="41.125" bestFit="1" customWidth="1"/>
    <col min="11010" max="11010" width="6.625" customWidth="1"/>
    <col min="11011" max="11019" width="10" customWidth="1"/>
    <col min="11265" max="11265" width="41.125" bestFit="1" customWidth="1"/>
    <col min="11266" max="11266" width="6.625" customWidth="1"/>
    <col min="11267" max="11275" width="10" customWidth="1"/>
    <col min="11521" max="11521" width="41.125" bestFit="1" customWidth="1"/>
    <col min="11522" max="11522" width="6.625" customWidth="1"/>
    <col min="11523" max="11531" width="10" customWidth="1"/>
    <col min="11777" max="11777" width="41.125" bestFit="1" customWidth="1"/>
    <col min="11778" max="11778" width="6.625" customWidth="1"/>
    <col min="11779" max="11787" width="10" customWidth="1"/>
    <col min="12033" max="12033" width="41.125" bestFit="1" customWidth="1"/>
    <col min="12034" max="12034" width="6.625" customWidth="1"/>
    <col min="12035" max="12043" width="10" customWidth="1"/>
    <col min="12289" max="12289" width="41.125" bestFit="1" customWidth="1"/>
    <col min="12290" max="12290" width="6.625" customWidth="1"/>
    <col min="12291" max="12299" width="10" customWidth="1"/>
    <col min="12545" max="12545" width="41.125" bestFit="1" customWidth="1"/>
    <col min="12546" max="12546" width="6.625" customWidth="1"/>
    <col min="12547" max="12555" width="10" customWidth="1"/>
    <col min="12801" max="12801" width="41.125" bestFit="1" customWidth="1"/>
    <col min="12802" max="12802" width="6.625" customWidth="1"/>
    <col min="12803" max="12811" width="10" customWidth="1"/>
    <col min="13057" max="13057" width="41.125" bestFit="1" customWidth="1"/>
    <col min="13058" max="13058" width="6.625" customWidth="1"/>
    <col min="13059" max="13067" width="10" customWidth="1"/>
    <col min="13313" max="13313" width="41.125" bestFit="1" customWidth="1"/>
    <col min="13314" max="13314" width="6.625" customWidth="1"/>
    <col min="13315" max="13323" width="10" customWidth="1"/>
    <col min="13569" max="13569" width="41.125" bestFit="1" customWidth="1"/>
    <col min="13570" max="13570" width="6.625" customWidth="1"/>
    <col min="13571" max="13579" width="10" customWidth="1"/>
    <col min="13825" max="13825" width="41.125" bestFit="1" customWidth="1"/>
    <col min="13826" max="13826" width="6.625" customWidth="1"/>
    <col min="13827" max="13835" width="10" customWidth="1"/>
    <col min="14081" max="14081" width="41.125" bestFit="1" customWidth="1"/>
    <col min="14082" max="14082" width="6.625" customWidth="1"/>
    <col min="14083" max="14091" width="10" customWidth="1"/>
    <col min="14337" max="14337" width="41.125" bestFit="1" customWidth="1"/>
    <col min="14338" max="14338" width="6.625" customWidth="1"/>
    <col min="14339" max="14347" width="10" customWidth="1"/>
    <col min="14593" max="14593" width="41.125" bestFit="1" customWidth="1"/>
    <col min="14594" max="14594" width="6.625" customWidth="1"/>
    <col min="14595" max="14603" width="10" customWidth="1"/>
    <col min="14849" max="14849" width="41.125" bestFit="1" customWidth="1"/>
    <col min="14850" max="14850" width="6.625" customWidth="1"/>
    <col min="14851" max="14859" width="10" customWidth="1"/>
    <col min="15105" max="15105" width="41.125" bestFit="1" customWidth="1"/>
    <col min="15106" max="15106" width="6.625" customWidth="1"/>
    <col min="15107" max="15115" width="10" customWidth="1"/>
    <col min="15361" max="15361" width="41.125" bestFit="1" customWidth="1"/>
    <col min="15362" max="15362" width="6.625" customWidth="1"/>
    <col min="15363" max="15371" width="10" customWidth="1"/>
    <col min="15617" max="15617" width="41.125" bestFit="1" customWidth="1"/>
    <col min="15618" max="15618" width="6.625" customWidth="1"/>
    <col min="15619" max="15627" width="10" customWidth="1"/>
    <col min="15873" max="15873" width="41.125" bestFit="1" customWidth="1"/>
    <col min="15874" max="15874" width="6.625" customWidth="1"/>
    <col min="15875" max="15883" width="10" customWidth="1"/>
    <col min="16129" max="16129" width="41.125" bestFit="1" customWidth="1"/>
    <col min="16130" max="16130" width="6.625" customWidth="1"/>
    <col min="16131" max="16139" width="10" customWidth="1"/>
  </cols>
  <sheetData>
    <row r="1" spans="1:12" ht="33.6" customHeight="1">
      <c r="A1" s="442" t="s">
        <v>589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</row>
    <row r="2" spans="1:12" ht="22.35" customHeight="1">
      <c r="A2" s="443" t="s">
        <v>42</v>
      </c>
      <c r="B2" s="445" t="s">
        <v>646</v>
      </c>
      <c r="C2" s="447" t="s">
        <v>647</v>
      </c>
      <c r="D2" s="447"/>
      <c r="E2" s="447"/>
      <c r="F2" s="447" t="s">
        <v>648</v>
      </c>
      <c r="G2" s="447"/>
      <c r="H2" s="447"/>
      <c r="I2" s="447" t="s">
        <v>649</v>
      </c>
      <c r="J2" s="447"/>
      <c r="K2" s="448"/>
    </row>
    <row r="3" spans="1:12" s="66" customFormat="1" ht="31.35" customHeight="1">
      <c r="A3" s="444"/>
      <c r="B3" s="446"/>
      <c r="C3" s="299" t="s">
        <v>582</v>
      </c>
      <c r="D3" s="299" t="s">
        <v>590</v>
      </c>
      <c r="E3" s="298" t="s">
        <v>650</v>
      </c>
      <c r="F3" s="299" t="s">
        <v>582</v>
      </c>
      <c r="G3" s="299" t="s">
        <v>590</v>
      </c>
      <c r="H3" s="298" t="s">
        <v>650</v>
      </c>
      <c r="I3" s="299" t="s">
        <v>582</v>
      </c>
      <c r="J3" s="299" t="s">
        <v>590</v>
      </c>
      <c r="K3" s="298" t="s">
        <v>650</v>
      </c>
      <c r="L3" s="91"/>
    </row>
    <row r="4" spans="1:12" s="3" customFormat="1" ht="18.75" customHeight="1">
      <c r="A4" s="328" t="s">
        <v>591</v>
      </c>
      <c r="B4" s="329" t="s">
        <v>0</v>
      </c>
      <c r="C4" s="93">
        <f>F4+I4</f>
        <v>1781.5833339999999</v>
      </c>
      <c r="D4" s="93">
        <f>G4+J4</f>
        <v>1759.166667</v>
      </c>
      <c r="E4" s="21">
        <f>(C4-D4)/D4*100</f>
        <v>1.2742776122644643</v>
      </c>
      <c r="F4" s="93">
        <v>1034.166667</v>
      </c>
      <c r="G4" s="93">
        <v>1017.416667</v>
      </c>
      <c r="H4" s="21">
        <f>(F4-G4)/G4*100</f>
        <v>1.6463264799258495</v>
      </c>
      <c r="I4" s="93">
        <v>747.41666699999996</v>
      </c>
      <c r="J4" s="93">
        <v>741.75</v>
      </c>
      <c r="K4" s="331">
        <f>(I4-J4)/J4*100</f>
        <v>0.76395915065722431</v>
      </c>
      <c r="L4" s="92"/>
    </row>
    <row r="5" spans="1:12" s="3" customFormat="1" ht="18.75" customHeight="1">
      <c r="A5" s="328" t="s">
        <v>592</v>
      </c>
      <c r="B5" s="329" t="s">
        <v>8</v>
      </c>
      <c r="C5" s="331">
        <v>2.6096359270677403</v>
      </c>
      <c r="D5" s="21">
        <v>2.6273803879436515</v>
      </c>
      <c r="E5" s="320">
        <f t="shared" ref="E5:E60" si="0">(C5-D5)/D5*100</f>
        <v>-0.6753670293550107</v>
      </c>
      <c r="F5" s="331">
        <v>2.6136255087717339</v>
      </c>
      <c r="G5" s="331">
        <v>2.6373167326931553</v>
      </c>
      <c r="H5" s="320">
        <f t="shared" ref="H5:H60" si="1">(F5-G5)/G5*100</f>
        <v>-0.8983078758700509</v>
      </c>
      <c r="I5" s="21">
        <v>2.6028455292682899</v>
      </c>
      <c r="J5" s="21">
        <v>2.6137512639029321</v>
      </c>
      <c r="K5" s="321">
        <f t="shared" ref="K5:K60" si="2">(I5-J5)/J5*100</f>
        <v>-0.41724454753041035</v>
      </c>
      <c r="L5" s="92"/>
    </row>
    <row r="6" spans="1:12" s="3" customFormat="1" ht="18.75" customHeight="1">
      <c r="A6" s="328" t="s">
        <v>594</v>
      </c>
      <c r="B6" s="329" t="s">
        <v>593</v>
      </c>
      <c r="C6" s="21"/>
      <c r="D6" s="22"/>
      <c r="E6" s="320"/>
      <c r="F6" s="22"/>
      <c r="G6" s="330"/>
      <c r="H6" s="320"/>
      <c r="I6" s="21"/>
      <c r="J6" s="22"/>
      <c r="K6" s="321"/>
      <c r="L6" s="92"/>
    </row>
    <row r="7" spans="1:12" s="66" customFormat="1" ht="18.75" customHeight="1">
      <c r="A7" s="328" t="s">
        <v>680</v>
      </c>
      <c r="B7" s="329" t="s">
        <v>175</v>
      </c>
      <c r="C7" s="21">
        <v>3168.666667</v>
      </c>
      <c r="D7" s="21">
        <v>3168.916667</v>
      </c>
      <c r="E7" s="320">
        <f t="shared" si="0"/>
        <v>-7.8891314058022848E-3</v>
      </c>
      <c r="F7" s="320">
        <v>1701.833333</v>
      </c>
      <c r="G7" s="331">
        <v>1690.666667</v>
      </c>
      <c r="H7" s="320">
        <f t="shared" si="1"/>
        <v>0.6604889194281417</v>
      </c>
      <c r="I7" s="320">
        <v>1466.833333</v>
      </c>
      <c r="J7" s="21">
        <v>1478.25</v>
      </c>
      <c r="K7" s="321">
        <f t="shared" si="2"/>
        <v>-0.77230962286487137</v>
      </c>
      <c r="L7" s="91"/>
    </row>
    <row r="8" spans="1:12" s="66" customFormat="1" ht="18.75" customHeight="1">
      <c r="A8" s="332" t="s">
        <v>107</v>
      </c>
      <c r="B8" s="329" t="s">
        <v>175</v>
      </c>
      <c r="C8" s="21">
        <v>3168.666667</v>
      </c>
      <c r="D8" s="21">
        <v>3168.916667</v>
      </c>
      <c r="E8" s="320">
        <f t="shared" si="0"/>
        <v>-7.8891314058022848E-3</v>
      </c>
      <c r="F8" s="320">
        <v>1701.833333</v>
      </c>
      <c r="G8" s="331">
        <v>1690.666667</v>
      </c>
      <c r="H8" s="320">
        <f t="shared" si="1"/>
        <v>0.6604889194281417</v>
      </c>
      <c r="I8" s="320">
        <v>1466.833333</v>
      </c>
      <c r="J8" s="21">
        <v>1478.25</v>
      </c>
      <c r="K8" s="321">
        <f t="shared" si="2"/>
        <v>-0.77230962286487137</v>
      </c>
      <c r="L8" s="91"/>
    </row>
    <row r="9" spans="1:12" s="66" customFormat="1" ht="18.75" customHeight="1">
      <c r="A9" s="51" t="s">
        <v>595</v>
      </c>
      <c r="B9" s="319" t="s">
        <v>175</v>
      </c>
      <c r="C9" s="21">
        <v>1696.75</v>
      </c>
      <c r="D9" s="320">
        <v>1676.5</v>
      </c>
      <c r="E9" s="320">
        <f t="shared" si="0"/>
        <v>1.2078735460781391</v>
      </c>
      <c r="F9" s="320">
        <v>921</v>
      </c>
      <c r="G9" s="321">
        <v>889</v>
      </c>
      <c r="H9" s="320">
        <f t="shared" si="1"/>
        <v>3.5995500562429701</v>
      </c>
      <c r="I9" s="320">
        <v>775.75</v>
      </c>
      <c r="J9" s="320">
        <v>787.5</v>
      </c>
      <c r="K9" s="321">
        <f t="shared" si="2"/>
        <v>-1.4920634920634921</v>
      </c>
      <c r="L9" s="91"/>
    </row>
    <row r="10" spans="1:12" s="66" customFormat="1" ht="18.75" customHeight="1">
      <c r="A10" s="51" t="s">
        <v>596</v>
      </c>
      <c r="B10" s="319" t="s">
        <v>175</v>
      </c>
      <c r="C10" s="21">
        <v>1471.916667</v>
      </c>
      <c r="D10" s="320">
        <v>1492.416667</v>
      </c>
      <c r="E10" s="320">
        <f t="shared" si="0"/>
        <v>-1.3736110332517482</v>
      </c>
      <c r="F10" s="320">
        <v>780.83333300000004</v>
      </c>
      <c r="G10" s="321">
        <v>801.66666699999996</v>
      </c>
      <c r="H10" s="320">
        <f t="shared" si="1"/>
        <v>-2.59875268083211</v>
      </c>
      <c r="I10" s="320">
        <v>691.08333300000004</v>
      </c>
      <c r="J10" s="320">
        <v>690.75</v>
      </c>
      <c r="K10" s="321">
        <f t="shared" si="2"/>
        <v>4.8256677524435576E-2</v>
      </c>
      <c r="L10" s="91"/>
    </row>
    <row r="11" spans="1:12" s="66" customFormat="1" ht="18.75" customHeight="1">
      <c r="A11" s="51" t="s">
        <v>108</v>
      </c>
      <c r="B11" s="319" t="s">
        <v>175</v>
      </c>
      <c r="C11" s="21">
        <v>3168.666667</v>
      </c>
      <c r="D11" s="320">
        <f>SUM(D12:D20)</f>
        <v>3168.9166660000001</v>
      </c>
      <c r="E11" s="320">
        <f t="shared" si="0"/>
        <v>-7.8890998517698544E-3</v>
      </c>
      <c r="F11" s="320">
        <v>1701.833333</v>
      </c>
      <c r="G11" s="320">
        <f>SUM(G12:G20)</f>
        <v>1690.6666660000001</v>
      </c>
      <c r="H11" s="320">
        <f t="shared" si="1"/>
        <v>0.66048897896706749</v>
      </c>
      <c r="I11" s="320">
        <v>1466.833333</v>
      </c>
      <c r="J11" s="320">
        <f>SUM(J12:J20)</f>
        <v>1478.25</v>
      </c>
      <c r="K11" s="321">
        <f t="shared" si="2"/>
        <v>-0.77230962286487137</v>
      </c>
      <c r="L11" s="91"/>
    </row>
    <row r="12" spans="1:12" s="66" customFormat="1" ht="18.75" customHeight="1">
      <c r="A12" s="51" t="s">
        <v>597</v>
      </c>
      <c r="B12" s="319" t="s">
        <v>598</v>
      </c>
      <c r="C12" s="320">
        <v>8.4166670000000003</v>
      </c>
      <c r="D12" s="320">
        <v>18.666667</v>
      </c>
      <c r="E12" s="320">
        <f t="shared" si="0"/>
        <v>-54.910713305165835</v>
      </c>
      <c r="F12" s="320">
        <v>5</v>
      </c>
      <c r="G12" s="320">
        <v>10.666667</v>
      </c>
      <c r="H12" s="320">
        <f t="shared" si="1"/>
        <v>-53.125001464843699</v>
      </c>
      <c r="I12" s="320">
        <v>3.4166669999999999</v>
      </c>
      <c r="J12" s="320">
        <v>8</v>
      </c>
      <c r="K12" s="321">
        <f t="shared" si="2"/>
        <v>-57.291662499999994</v>
      </c>
      <c r="L12" s="91"/>
    </row>
    <row r="13" spans="1:12" s="66" customFormat="1" ht="18.75" customHeight="1">
      <c r="A13" s="51" t="s">
        <v>599</v>
      </c>
      <c r="B13" s="319" t="s">
        <v>598</v>
      </c>
      <c r="C13" s="320">
        <v>111.583333</v>
      </c>
      <c r="D13" s="320">
        <v>121</v>
      </c>
      <c r="E13" s="320">
        <f t="shared" si="0"/>
        <v>-7.7823694214876058</v>
      </c>
      <c r="F13" s="320">
        <v>58.833333000000003</v>
      </c>
      <c r="G13" s="320">
        <v>47</v>
      </c>
      <c r="H13" s="320">
        <f t="shared" si="1"/>
        <v>25.177304255319154</v>
      </c>
      <c r="I13" s="320">
        <v>52.75</v>
      </c>
      <c r="J13" s="320">
        <v>74</v>
      </c>
      <c r="K13" s="321">
        <f t="shared" si="2"/>
        <v>-28.716216216216218</v>
      </c>
      <c r="L13" s="91"/>
    </row>
    <row r="14" spans="1:12" s="66" customFormat="1" ht="18.75" customHeight="1">
      <c r="A14" s="51" t="s">
        <v>600</v>
      </c>
      <c r="B14" s="319" t="s">
        <v>598</v>
      </c>
      <c r="C14" s="320">
        <v>210.41666699999999</v>
      </c>
      <c r="D14" s="320">
        <v>209.75</v>
      </c>
      <c r="E14" s="320">
        <f t="shared" si="0"/>
        <v>0.31783885578068638</v>
      </c>
      <c r="F14" s="320">
        <v>124.666667</v>
      </c>
      <c r="G14" s="320">
        <v>116</v>
      </c>
      <c r="H14" s="320">
        <f t="shared" si="1"/>
        <v>7.4712646551724173</v>
      </c>
      <c r="I14" s="320">
        <v>85.75</v>
      </c>
      <c r="J14" s="320">
        <v>93.75</v>
      </c>
      <c r="K14" s="321">
        <f t="shared" si="2"/>
        <v>-8.5333333333333332</v>
      </c>
      <c r="L14" s="91"/>
    </row>
    <row r="15" spans="1:12" s="66" customFormat="1" ht="18.75" customHeight="1">
      <c r="A15" s="51" t="s">
        <v>601</v>
      </c>
      <c r="B15" s="319" t="s">
        <v>598</v>
      </c>
      <c r="C15" s="320">
        <v>193</v>
      </c>
      <c r="D15" s="320">
        <v>209.33333300000001</v>
      </c>
      <c r="E15" s="320">
        <f t="shared" si="0"/>
        <v>-7.8025476238894109</v>
      </c>
      <c r="F15" s="320">
        <v>125</v>
      </c>
      <c r="G15" s="320">
        <v>143.33333300000001</v>
      </c>
      <c r="H15" s="320">
        <f t="shared" si="1"/>
        <v>-12.790697471606279</v>
      </c>
      <c r="I15" s="320">
        <v>68</v>
      </c>
      <c r="J15" s="320">
        <v>66</v>
      </c>
      <c r="K15" s="321">
        <f t="shared" si="2"/>
        <v>3.0303030303030303</v>
      </c>
      <c r="L15" s="91"/>
    </row>
    <row r="16" spans="1:12" s="66" customFormat="1" ht="18.75" customHeight="1">
      <c r="A16" s="51" t="s">
        <v>602</v>
      </c>
      <c r="B16" s="319" t="s">
        <v>598</v>
      </c>
      <c r="C16" s="320">
        <v>355.41666700000002</v>
      </c>
      <c r="D16" s="320">
        <v>372</v>
      </c>
      <c r="E16" s="320">
        <f t="shared" si="0"/>
        <v>-4.4578852150537589</v>
      </c>
      <c r="F16" s="320">
        <v>268.41666700000002</v>
      </c>
      <c r="G16" s="320">
        <v>287</v>
      </c>
      <c r="H16" s="320">
        <f t="shared" si="1"/>
        <v>-6.4750289198606206</v>
      </c>
      <c r="I16" s="320">
        <v>87</v>
      </c>
      <c r="J16" s="320">
        <v>85</v>
      </c>
      <c r="K16" s="321">
        <f t="shared" si="2"/>
        <v>2.3529411764705883</v>
      </c>
      <c r="L16" s="91"/>
    </row>
    <row r="17" spans="1:12" s="3" customFormat="1" ht="18.75" customHeight="1">
      <c r="A17" s="51" t="s">
        <v>603</v>
      </c>
      <c r="B17" s="319" t="s">
        <v>598</v>
      </c>
      <c r="C17" s="320">
        <v>1039.416667</v>
      </c>
      <c r="D17" s="320">
        <v>1021.833333</v>
      </c>
      <c r="E17" s="320">
        <f t="shared" si="0"/>
        <v>1.7207633996805545</v>
      </c>
      <c r="F17" s="320">
        <v>630.08333300000004</v>
      </c>
      <c r="G17" s="320">
        <v>620.83333300000004</v>
      </c>
      <c r="H17" s="320">
        <f t="shared" si="1"/>
        <v>1.4899328867060042</v>
      </c>
      <c r="I17" s="320">
        <v>409.33333299999998</v>
      </c>
      <c r="J17" s="320">
        <v>401</v>
      </c>
      <c r="K17" s="321">
        <f t="shared" si="2"/>
        <v>2.0781379052369031</v>
      </c>
      <c r="L17" s="92"/>
    </row>
    <row r="18" spans="1:12" s="3" customFormat="1" ht="18.75" customHeight="1">
      <c r="A18" s="51" t="s">
        <v>604</v>
      </c>
      <c r="B18" s="319" t="s">
        <v>598</v>
      </c>
      <c r="C18" s="320">
        <v>862.25</v>
      </c>
      <c r="D18" s="320">
        <v>810</v>
      </c>
      <c r="E18" s="320">
        <f t="shared" si="0"/>
        <v>6.4506172839506171</v>
      </c>
      <c r="F18" s="320">
        <v>382.83333299999998</v>
      </c>
      <c r="G18" s="320">
        <v>352</v>
      </c>
      <c r="H18" s="320">
        <f t="shared" si="1"/>
        <v>8.7594696022727216</v>
      </c>
      <c r="I18" s="320">
        <v>479.41666700000002</v>
      </c>
      <c r="J18" s="320">
        <v>458</v>
      </c>
      <c r="K18" s="321">
        <f t="shared" si="2"/>
        <v>4.6761281659388683</v>
      </c>
      <c r="L18" s="92"/>
    </row>
    <row r="19" spans="1:12" s="3" customFormat="1" ht="18.75" customHeight="1">
      <c r="A19" s="51" t="s">
        <v>605</v>
      </c>
      <c r="B19" s="322" t="s">
        <v>598</v>
      </c>
      <c r="C19" s="320">
        <v>230.16666699999999</v>
      </c>
      <c r="D19" s="320">
        <v>238.33333300000001</v>
      </c>
      <c r="E19" s="320">
        <f t="shared" si="0"/>
        <v>-3.4265731516455658</v>
      </c>
      <c r="F19" s="320">
        <v>60</v>
      </c>
      <c r="G19" s="320">
        <v>63.833333000000003</v>
      </c>
      <c r="H19" s="320">
        <f t="shared" si="1"/>
        <v>-6.0052214412805345</v>
      </c>
      <c r="I19" s="320">
        <v>170.16666699999999</v>
      </c>
      <c r="J19" s="320">
        <v>174.5</v>
      </c>
      <c r="K19" s="321">
        <f t="shared" si="2"/>
        <v>-2.4832853868194902</v>
      </c>
      <c r="L19" s="92"/>
    </row>
    <row r="20" spans="1:12" s="3" customFormat="1" ht="18.75" customHeight="1">
      <c r="A20" s="51" t="s">
        <v>606</v>
      </c>
      <c r="B20" s="322" t="s">
        <v>598</v>
      </c>
      <c r="C20" s="320">
        <v>158</v>
      </c>
      <c r="D20" s="320">
        <v>168</v>
      </c>
      <c r="E20" s="320">
        <f t="shared" si="0"/>
        <v>-5.9523809523809517</v>
      </c>
      <c r="F20" s="320">
        <v>47</v>
      </c>
      <c r="G20" s="320">
        <v>50</v>
      </c>
      <c r="H20" s="320">
        <f t="shared" si="1"/>
        <v>-6</v>
      </c>
      <c r="I20" s="320">
        <v>111</v>
      </c>
      <c r="J20" s="320">
        <v>118</v>
      </c>
      <c r="K20" s="321">
        <f t="shared" si="2"/>
        <v>-5.9322033898305087</v>
      </c>
      <c r="L20" s="92"/>
    </row>
    <row r="21" spans="1:12" ht="18.75" customHeight="1">
      <c r="A21" s="51" t="s">
        <v>607</v>
      </c>
      <c r="B21" s="322" t="s">
        <v>598</v>
      </c>
      <c r="C21" s="320">
        <v>3168.666667</v>
      </c>
      <c r="D21" s="320">
        <v>3168.916667</v>
      </c>
      <c r="E21" s="320">
        <f t="shared" si="0"/>
        <v>-7.8891314058022848E-3</v>
      </c>
      <c r="F21" s="320">
        <v>1701.833333</v>
      </c>
      <c r="G21" s="320">
        <v>1690.666667</v>
      </c>
      <c r="H21" s="320">
        <f t="shared" si="1"/>
        <v>0.6604889194281417</v>
      </c>
      <c r="I21" s="320">
        <v>1466.833333</v>
      </c>
      <c r="J21" s="320">
        <v>1478.25</v>
      </c>
      <c r="K21" s="321">
        <f t="shared" si="2"/>
        <v>-0.77230962286487137</v>
      </c>
    </row>
    <row r="22" spans="1:12" ht="18.75" customHeight="1">
      <c r="A22" s="51" t="s">
        <v>608</v>
      </c>
      <c r="B22" s="322" t="s">
        <v>598</v>
      </c>
      <c r="C22" s="320">
        <v>74.083332999999996</v>
      </c>
      <c r="D22" s="320">
        <v>72</v>
      </c>
      <c r="E22" s="320">
        <f t="shared" si="0"/>
        <v>2.8935180555555502</v>
      </c>
      <c r="F22" s="320">
        <v>44.083333000000003</v>
      </c>
      <c r="G22" s="320">
        <v>42</v>
      </c>
      <c r="H22" s="320">
        <f t="shared" si="1"/>
        <v>4.9603166666666736</v>
      </c>
      <c r="I22" s="320">
        <v>30</v>
      </c>
      <c r="J22" s="320">
        <v>30</v>
      </c>
      <c r="K22" s="321">
        <f t="shared" si="2"/>
        <v>0</v>
      </c>
    </row>
    <row r="23" spans="1:12" ht="18.75" customHeight="1">
      <c r="A23" s="51" t="s">
        <v>609</v>
      </c>
      <c r="B23" s="322" t="s">
        <v>598</v>
      </c>
      <c r="C23" s="320">
        <v>65.5</v>
      </c>
      <c r="D23" s="320">
        <v>69</v>
      </c>
      <c r="E23" s="320">
        <f t="shared" si="0"/>
        <v>-5.0724637681159424</v>
      </c>
      <c r="F23" s="320">
        <v>61.5</v>
      </c>
      <c r="G23" s="320">
        <v>64</v>
      </c>
      <c r="H23" s="320">
        <f t="shared" si="1"/>
        <v>-3.90625</v>
      </c>
      <c r="I23" s="320">
        <v>4</v>
      </c>
      <c r="J23" s="320">
        <v>5</v>
      </c>
      <c r="K23" s="321">
        <f t="shared" si="2"/>
        <v>-20</v>
      </c>
    </row>
    <row r="24" spans="1:12" ht="18.75" customHeight="1">
      <c r="A24" s="51" t="s">
        <v>610</v>
      </c>
      <c r="B24" s="322" t="s">
        <v>598</v>
      </c>
      <c r="C24" s="320">
        <v>235</v>
      </c>
      <c r="D24" s="320">
        <v>263.5</v>
      </c>
      <c r="E24" s="320">
        <f t="shared" si="0"/>
        <v>-10.815939278937382</v>
      </c>
      <c r="F24" s="320">
        <v>217</v>
      </c>
      <c r="G24" s="320">
        <v>240.5</v>
      </c>
      <c r="H24" s="320">
        <f t="shared" si="1"/>
        <v>-9.7713097713097721</v>
      </c>
      <c r="I24" s="320">
        <v>18</v>
      </c>
      <c r="J24" s="320">
        <v>23</v>
      </c>
      <c r="K24" s="321">
        <f t="shared" si="2"/>
        <v>-21.739130434782609</v>
      </c>
    </row>
    <row r="25" spans="1:12" ht="18.75" customHeight="1">
      <c r="A25" s="51" t="s">
        <v>611</v>
      </c>
      <c r="B25" s="322" t="s">
        <v>598</v>
      </c>
      <c r="C25" s="320">
        <v>158.33333300000001</v>
      </c>
      <c r="D25" s="320">
        <v>167.5</v>
      </c>
      <c r="E25" s="320">
        <f t="shared" si="0"/>
        <v>-5.4726370149253665</v>
      </c>
      <c r="F25" s="320">
        <v>144.33333300000001</v>
      </c>
      <c r="G25" s="320">
        <v>151.5</v>
      </c>
      <c r="H25" s="320">
        <f t="shared" si="1"/>
        <v>-4.730473267326726</v>
      </c>
      <c r="I25" s="320">
        <v>14</v>
      </c>
      <c r="J25" s="320">
        <v>16</v>
      </c>
      <c r="K25" s="321">
        <f t="shared" si="2"/>
        <v>-12.5</v>
      </c>
    </row>
    <row r="26" spans="1:12" ht="18.75" customHeight="1">
      <c r="A26" s="51" t="s">
        <v>612</v>
      </c>
      <c r="B26" s="322" t="s">
        <v>598</v>
      </c>
      <c r="C26" s="320">
        <v>1199.833333</v>
      </c>
      <c r="D26" s="320">
        <v>1137.916667</v>
      </c>
      <c r="E26" s="320">
        <f t="shared" si="0"/>
        <v>5.4412302583841212</v>
      </c>
      <c r="F26" s="320">
        <v>838.83333300000004</v>
      </c>
      <c r="G26" s="320">
        <v>786.16666699999996</v>
      </c>
      <c r="H26" s="320">
        <f t="shared" si="1"/>
        <v>6.6991731156670982</v>
      </c>
      <c r="I26" s="320">
        <v>361</v>
      </c>
      <c r="J26" s="320">
        <v>351.75</v>
      </c>
      <c r="K26" s="321">
        <f t="shared" si="2"/>
        <v>2.6297085998578535</v>
      </c>
    </row>
    <row r="27" spans="1:12" ht="18.75" customHeight="1">
      <c r="A27" s="51" t="s">
        <v>613</v>
      </c>
      <c r="B27" s="322" t="s">
        <v>598</v>
      </c>
      <c r="C27" s="320">
        <v>1209.416667</v>
      </c>
      <c r="D27" s="320">
        <v>1221.5</v>
      </c>
      <c r="E27" s="320">
        <f t="shared" si="0"/>
        <v>-0.98922087597216857</v>
      </c>
      <c r="F27" s="320">
        <v>241.41666699999999</v>
      </c>
      <c r="G27" s="320">
        <v>242</v>
      </c>
      <c r="H27" s="320">
        <f t="shared" si="1"/>
        <v>-0.24104669421488029</v>
      </c>
      <c r="I27" s="320">
        <v>968</v>
      </c>
      <c r="J27" s="320">
        <v>979.5</v>
      </c>
      <c r="K27" s="321">
        <f t="shared" si="2"/>
        <v>-1.1740684022460439</v>
      </c>
    </row>
    <row r="28" spans="1:12" ht="18.75" customHeight="1">
      <c r="A28" s="51" t="s">
        <v>614</v>
      </c>
      <c r="B28" s="322" t="s">
        <v>598</v>
      </c>
      <c r="C28" s="320">
        <v>226.5</v>
      </c>
      <c r="D28" s="320">
        <v>237.5</v>
      </c>
      <c r="E28" s="320">
        <f t="shared" si="0"/>
        <v>-4.6315789473684212</v>
      </c>
      <c r="F28" s="320">
        <v>154.66666699999999</v>
      </c>
      <c r="G28" s="320">
        <v>164.5</v>
      </c>
      <c r="H28" s="320">
        <f t="shared" si="1"/>
        <v>-5.9777100303951434</v>
      </c>
      <c r="I28" s="320">
        <v>71.833332999999996</v>
      </c>
      <c r="J28" s="320">
        <v>73</v>
      </c>
      <c r="K28" s="321">
        <f t="shared" si="2"/>
        <v>-1.5981739726027451</v>
      </c>
    </row>
    <row r="29" spans="1:12" ht="18.75" customHeight="1">
      <c r="A29" s="51" t="s">
        <v>615</v>
      </c>
      <c r="B29" s="322" t="s">
        <v>598</v>
      </c>
      <c r="C29" s="320">
        <v>3168.666667</v>
      </c>
      <c r="D29" s="320">
        <v>3168.916667</v>
      </c>
      <c r="E29" s="320">
        <f t="shared" si="0"/>
        <v>-7.8891314058022848E-3</v>
      </c>
      <c r="F29" s="320">
        <v>1701.833333</v>
      </c>
      <c r="G29" s="320">
        <v>1690.666667</v>
      </c>
      <c r="H29" s="320">
        <f t="shared" si="1"/>
        <v>0.6604889194281417</v>
      </c>
      <c r="I29" s="320">
        <v>1466.833333</v>
      </c>
      <c r="J29" s="320">
        <v>1478.25</v>
      </c>
      <c r="K29" s="321">
        <f t="shared" si="2"/>
        <v>-0.77230962286487137</v>
      </c>
    </row>
    <row r="30" spans="1:12" ht="18.75" customHeight="1">
      <c r="A30" s="51" t="s">
        <v>616</v>
      </c>
      <c r="B30" s="322" t="s">
        <v>598</v>
      </c>
      <c r="C30" s="320">
        <v>1289.416667</v>
      </c>
      <c r="D30" s="320">
        <v>1317.5</v>
      </c>
      <c r="E30" s="320">
        <f t="shared" si="0"/>
        <v>-2.1315622770398512</v>
      </c>
      <c r="F30" s="320">
        <v>287.25</v>
      </c>
      <c r="G30" s="320">
        <v>307</v>
      </c>
      <c r="H30" s="320">
        <f t="shared" si="1"/>
        <v>-6.4332247557003255</v>
      </c>
      <c r="I30" s="320">
        <v>1002.166667</v>
      </c>
      <c r="J30" s="320">
        <v>1010.5</v>
      </c>
      <c r="K30" s="321">
        <f t="shared" si="2"/>
        <v>-0.82467422068283402</v>
      </c>
    </row>
    <row r="31" spans="1:12" ht="18.75" customHeight="1">
      <c r="A31" s="51" t="s">
        <v>617</v>
      </c>
      <c r="B31" s="322" t="s">
        <v>598</v>
      </c>
      <c r="C31" s="320">
        <v>667.16666699999996</v>
      </c>
      <c r="D31" s="320">
        <v>624.41666699999996</v>
      </c>
      <c r="E31" s="320">
        <f t="shared" si="0"/>
        <v>6.8463899603115497</v>
      </c>
      <c r="F31" s="320">
        <v>460.75</v>
      </c>
      <c r="G31" s="320">
        <v>418.66666700000002</v>
      </c>
      <c r="H31" s="320">
        <f t="shared" si="1"/>
        <v>10.051751504735861</v>
      </c>
      <c r="I31" s="320">
        <v>206.41666699999999</v>
      </c>
      <c r="J31" s="320">
        <v>205.75</v>
      </c>
      <c r="K31" s="321">
        <f t="shared" si="2"/>
        <v>0.32401798298905937</v>
      </c>
    </row>
    <row r="32" spans="1:12" ht="18.75" customHeight="1">
      <c r="A32" s="51" t="s">
        <v>618</v>
      </c>
      <c r="B32" s="322" t="s">
        <v>598</v>
      </c>
      <c r="C32" s="342">
        <v>46.75</v>
      </c>
      <c r="D32" s="320">
        <v>59</v>
      </c>
      <c r="E32" s="320">
        <f t="shared" si="0"/>
        <v>-20.762711864406779</v>
      </c>
      <c r="F32" s="320">
        <v>35.75</v>
      </c>
      <c r="G32" s="320">
        <v>42</v>
      </c>
      <c r="H32" s="320">
        <f t="shared" si="1"/>
        <v>-14.880952380952381</v>
      </c>
      <c r="I32" s="320">
        <v>11</v>
      </c>
      <c r="J32" s="320">
        <v>17</v>
      </c>
      <c r="K32" s="321">
        <f t="shared" si="2"/>
        <v>-35.294117647058826</v>
      </c>
    </row>
    <row r="33" spans="1:11" ht="18.75" customHeight="1">
      <c r="A33" s="51" t="s">
        <v>619</v>
      </c>
      <c r="B33" s="322" t="s">
        <v>598</v>
      </c>
      <c r="C33" s="320">
        <v>432.41666700000002</v>
      </c>
      <c r="D33" s="320">
        <v>393.66666700000002</v>
      </c>
      <c r="E33" s="320">
        <f t="shared" si="0"/>
        <v>9.8433530822664235</v>
      </c>
      <c r="F33" s="320">
        <v>298.41666700000002</v>
      </c>
      <c r="G33" s="320">
        <v>252.66666699999999</v>
      </c>
      <c r="H33" s="320">
        <f t="shared" si="1"/>
        <v>18.10686013442368</v>
      </c>
      <c r="I33" s="320">
        <v>134</v>
      </c>
      <c r="J33" s="320">
        <v>141</v>
      </c>
      <c r="K33" s="321">
        <f t="shared" si="2"/>
        <v>-4.9645390070921991</v>
      </c>
    </row>
    <row r="34" spans="1:11" ht="18.75" customHeight="1">
      <c r="A34" s="51" t="s">
        <v>620</v>
      </c>
      <c r="B34" s="322" t="s">
        <v>598</v>
      </c>
      <c r="C34" s="320">
        <v>72</v>
      </c>
      <c r="D34" s="320">
        <v>70</v>
      </c>
      <c r="E34" s="320">
        <f t="shared" si="0"/>
        <v>2.8571428571428572</v>
      </c>
      <c r="F34" s="320">
        <v>62.583333000000003</v>
      </c>
      <c r="G34" s="320">
        <v>64</v>
      </c>
      <c r="H34" s="320">
        <f t="shared" si="1"/>
        <v>-2.213542187499995</v>
      </c>
      <c r="I34" s="320">
        <v>9.4166670000000003</v>
      </c>
      <c r="J34" s="320">
        <v>6</v>
      </c>
      <c r="K34" s="321">
        <f t="shared" si="2"/>
        <v>56.944450000000003</v>
      </c>
    </row>
    <row r="35" spans="1:11" ht="18.75" customHeight="1">
      <c r="A35" s="51" t="s">
        <v>621</v>
      </c>
      <c r="B35" s="322" t="s">
        <v>598</v>
      </c>
      <c r="C35" s="320">
        <v>116</v>
      </c>
      <c r="D35" s="320">
        <v>101.75</v>
      </c>
      <c r="E35" s="320">
        <f t="shared" si="0"/>
        <v>14.004914004914005</v>
      </c>
      <c r="F35" s="320">
        <v>64</v>
      </c>
      <c r="G35" s="320">
        <v>60</v>
      </c>
      <c r="H35" s="320">
        <f t="shared" si="1"/>
        <v>6.666666666666667</v>
      </c>
      <c r="I35" s="320">
        <v>52</v>
      </c>
      <c r="J35" s="320">
        <v>41.75</v>
      </c>
      <c r="K35" s="321">
        <f t="shared" si="2"/>
        <v>24.550898203592812</v>
      </c>
    </row>
    <row r="36" spans="1:11" ht="18.75" customHeight="1">
      <c r="A36" s="51" t="s">
        <v>110</v>
      </c>
      <c r="B36" s="322" t="s">
        <v>598</v>
      </c>
      <c r="C36" s="320">
        <v>1212.083333</v>
      </c>
      <c r="D36" s="320">
        <v>1227</v>
      </c>
      <c r="E36" s="320">
        <f t="shared" si="0"/>
        <v>-1.215702281988587</v>
      </c>
      <c r="F36" s="320">
        <v>953.83333300000004</v>
      </c>
      <c r="G36" s="320">
        <v>965</v>
      </c>
      <c r="H36" s="320">
        <f t="shared" si="1"/>
        <v>-1.1571675647668354</v>
      </c>
      <c r="I36" s="320">
        <v>258.25</v>
      </c>
      <c r="J36" s="320">
        <v>262</v>
      </c>
      <c r="K36" s="321">
        <f t="shared" si="2"/>
        <v>-1.4312977099236641</v>
      </c>
    </row>
    <row r="37" spans="1:11" ht="18.75" customHeight="1">
      <c r="A37" s="51" t="s">
        <v>622</v>
      </c>
      <c r="B37" s="322" t="s">
        <v>598</v>
      </c>
      <c r="C37" s="320">
        <v>232.75</v>
      </c>
      <c r="D37" s="320">
        <v>244.5</v>
      </c>
      <c r="E37" s="320">
        <f t="shared" si="0"/>
        <v>-4.8057259713701432</v>
      </c>
      <c r="F37" s="320">
        <v>177.08333300000001</v>
      </c>
      <c r="G37" s="320">
        <v>195.5</v>
      </c>
      <c r="H37" s="320">
        <f t="shared" si="1"/>
        <v>-9.4202900255754418</v>
      </c>
      <c r="I37" s="320">
        <v>55.666666999999997</v>
      </c>
      <c r="J37" s="320">
        <v>49</v>
      </c>
      <c r="K37" s="321">
        <f t="shared" si="2"/>
        <v>13.605442857142849</v>
      </c>
    </row>
    <row r="38" spans="1:11" ht="18.75" customHeight="1">
      <c r="A38" s="51" t="s">
        <v>623</v>
      </c>
      <c r="B38" s="322" t="s">
        <v>598</v>
      </c>
      <c r="C38" s="320">
        <v>106.833333</v>
      </c>
      <c r="D38" s="320">
        <v>84</v>
      </c>
      <c r="E38" s="320">
        <f t="shared" si="0"/>
        <v>27.182539285714281</v>
      </c>
      <c r="F38" s="320">
        <v>75.833332999999996</v>
      </c>
      <c r="G38" s="320">
        <v>56</v>
      </c>
      <c r="H38" s="320">
        <f t="shared" si="1"/>
        <v>35.416666071428565</v>
      </c>
      <c r="I38" s="320">
        <v>31</v>
      </c>
      <c r="J38" s="320">
        <v>28</v>
      </c>
      <c r="K38" s="321">
        <f t="shared" si="2"/>
        <v>10.714285714285714</v>
      </c>
    </row>
    <row r="39" spans="1:11" ht="18.75" customHeight="1">
      <c r="A39" s="51" t="s">
        <v>624</v>
      </c>
      <c r="B39" s="322" t="s">
        <v>598</v>
      </c>
      <c r="C39" s="320">
        <v>89.833332999999996</v>
      </c>
      <c r="D39" s="320">
        <v>91</v>
      </c>
      <c r="E39" s="320">
        <f t="shared" si="0"/>
        <v>-1.2820516483516526</v>
      </c>
      <c r="F39" s="320">
        <v>64.833332999999996</v>
      </c>
      <c r="G39" s="320">
        <v>63</v>
      </c>
      <c r="H39" s="320">
        <f t="shared" si="1"/>
        <v>2.9100523809523748</v>
      </c>
      <c r="I39" s="320">
        <v>25</v>
      </c>
      <c r="J39" s="320">
        <v>28</v>
      </c>
      <c r="K39" s="321">
        <f t="shared" si="2"/>
        <v>-10.714285714285714</v>
      </c>
    </row>
    <row r="40" spans="1:11" ht="18.75" customHeight="1">
      <c r="A40" s="51" t="s">
        <v>625</v>
      </c>
      <c r="B40" s="322" t="s">
        <v>598</v>
      </c>
      <c r="C40" s="320">
        <v>29.75</v>
      </c>
      <c r="D40" s="320">
        <v>31</v>
      </c>
      <c r="E40" s="320">
        <f t="shared" si="0"/>
        <v>-4.032258064516129</v>
      </c>
      <c r="F40" s="320">
        <v>23.75</v>
      </c>
      <c r="G40" s="320">
        <v>21</v>
      </c>
      <c r="H40" s="320">
        <f t="shared" si="1"/>
        <v>13.095238095238097</v>
      </c>
      <c r="I40" s="320">
        <v>6</v>
      </c>
      <c r="J40" s="320">
        <v>10</v>
      </c>
      <c r="K40" s="321">
        <f t="shared" si="2"/>
        <v>-40</v>
      </c>
    </row>
    <row r="41" spans="1:11" ht="18.75" customHeight="1">
      <c r="A41" s="51" t="s">
        <v>626</v>
      </c>
      <c r="B41" s="322" t="s">
        <v>598</v>
      </c>
      <c r="C41" s="320">
        <v>44.75</v>
      </c>
      <c r="D41" s="320">
        <v>29</v>
      </c>
      <c r="E41" s="320">
        <f t="shared" si="0"/>
        <v>54.310344827586206</v>
      </c>
      <c r="F41" s="320">
        <v>37.75</v>
      </c>
      <c r="G41" s="320">
        <v>28</v>
      </c>
      <c r="H41" s="320">
        <f t="shared" si="1"/>
        <v>34.821428571428569</v>
      </c>
      <c r="I41" s="320">
        <v>7</v>
      </c>
      <c r="J41" s="320">
        <v>1</v>
      </c>
      <c r="K41" s="321">
        <f t="shared" si="2"/>
        <v>600</v>
      </c>
    </row>
    <row r="42" spans="1:11" ht="18.75" customHeight="1">
      <c r="A42" s="51" t="s">
        <v>627</v>
      </c>
      <c r="B42" s="322" t="s">
        <v>598</v>
      </c>
      <c r="C42" s="320">
        <v>14</v>
      </c>
      <c r="D42" s="320">
        <v>17</v>
      </c>
      <c r="E42" s="320">
        <f t="shared" si="0"/>
        <v>-17.647058823529413</v>
      </c>
      <c r="F42" s="320">
        <v>13</v>
      </c>
      <c r="G42" s="320">
        <v>14</v>
      </c>
      <c r="H42" s="320">
        <f t="shared" si="1"/>
        <v>-7.1428571428571423</v>
      </c>
      <c r="I42" s="320">
        <v>1</v>
      </c>
      <c r="J42" s="320">
        <v>3</v>
      </c>
      <c r="K42" s="321">
        <f t="shared" si="2"/>
        <v>-66.666666666666657</v>
      </c>
    </row>
    <row r="43" spans="1:11" ht="18.75" customHeight="1">
      <c r="A43" s="51" t="s">
        <v>628</v>
      </c>
      <c r="B43" s="322" t="s">
        <v>598</v>
      </c>
      <c r="C43" s="320">
        <v>59</v>
      </c>
      <c r="D43" s="320">
        <v>51.5</v>
      </c>
      <c r="E43" s="320">
        <f t="shared" si="0"/>
        <v>14.563106796116504</v>
      </c>
      <c r="F43" s="320">
        <v>49</v>
      </c>
      <c r="G43" s="320">
        <v>41.5</v>
      </c>
      <c r="H43" s="320">
        <f t="shared" si="1"/>
        <v>18.072289156626507</v>
      </c>
      <c r="I43" s="320">
        <v>10</v>
      </c>
      <c r="J43" s="320">
        <v>10</v>
      </c>
      <c r="K43" s="321">
        <f t="shared" si="2"/>
        <v>0</v>
      </c>
    </row>
    <row r="44" spans="1:11" ht="18.75" customHeight="1">
      <c r="A44" s="51" t="s">
        <v>629</v>
      </c>
      <c r="B44" s="322" t="s">
        <v>598</v>
      </c>
      <c r="C44" s="320">
        <v>3</v>
      </c>
      <c r="D44" s="320">
        <v>9</v>
      </c>
      <c r="E44" s="320">
        <f t="shared" si="0"/>
        <v>-66.666666666666657</v>
      </c>
      <c r="F44" s="320">
        <v>3</v>
      </c>
      <c r="G44" s="320">
        <v>8</v>
      </c>
      <c r="H44" s="320">
        <f t="shared" si="1"/>
        <v>-62.5</v>
      </c>
      <c r="I44" s="320">
        <v>0</v>
      </c>
      <c r="J44" s="320">
        <v>1</v>
      </c>
      <c r="K44" s="321">
        <f t="shared" si="2"/>
        <v>-100</v>
      </c>
    </row>
    <row r="45" spans="1:11" ht="18.75" customHeight="1">
      <c r="A45" s="51" t="s">
        <v>630</v>
      </c>
      <c r="B45" s="322" t="s">
        <v>598</v>
      </c>
      <c r="C45" s="320">
        <v>23</v>
      </c>
      <c r="D45" s="320">
        <v>22.5</v>
      </c>
      <c r="E45" s="320">
        <f t="shared" si="0"/>
        <v>2.2222222222222223</v>
      </c>
      <c r="F45" s="320">
        <v>20</v>
      </c>
      <c r="G45" s="320">
        <v>19.5</v>
      </c>
      <c r="H45" s="320">
        <f t="shared" si="1"/>
        <v>2.5641025641025639</v>
      </c>
      <c r="I45" s="320">
        <v>3</v>
      </c>
      <c r="J45" s="320">
        <v>3</v>
      </c>
      <c r="K45" s="321">
        <f t="shared" si="2"/>
        <v>0</v>
      </c>
    </row>
    <row r="46" spans="1:11" ht="18.75" customHeight="1">
      <c r="A46" s="51" t="s">
        <v>631</v>
      </c>
      <c r="B46" s="322" t="s">
        <v>598</v>
      </c>
      <c r="C46" s="320">
        <v>300.75</v>
      </c>
      <c r="D46" s="320">
        <v>340</v>
      </c>
      <c r="E46" s="320">
        <f t="shared" si="0"/>
        <v>-11.544117647058824</v>
      </c>
      <c r="F46" s="320">
        <v>229.91666699999999</v>
      </c>
      <c r="G46" s="320">
        <v>260</v>
      </c>
      <c r="H46" s="320">
        <f t="shared" si="1"/>
        <v>-11.570512692307696</v>
      </c>
      <c r="I46" s="320">
        <v>70.833332999999996</v>
      </c>
      <c r="J46" s="320">
        <v>80</v>
      </c>
      <c r="K46" s="321">
        <f t="shared" si="2"/>
        <v>-11.458333750000005</v>
      </c>
    </row>
    <row r="47" spans="1:11" ht="18.75" customHeight="1">
      <c r="A47" s="51" t="s">
        <v>632</v>
      </c>
      <c r="B47" s="322" t="s">
        <v>598</v>
      </c>
      <c r="C47" s="320">
        <v>68</v>
      </c>
      <c r="D47" s="320">
        <v>81.5</v>
      </c>
      <c r="E47" s="320">
        <f t="shared" si="0"/>
        <v>-16.564417177914109</v>
      </c>
      <c r="F47" s="320">
        <v>61</v>
      </c>
      <c r="G47" s="320">
        <v>75.5</v>
      </c>
      <c r="H47" s="320">
        <f t="shared" si="1"/>
        <v>-19.205298013245034</v>
      </c>
      <c r="I47" s="320">
        <v>7</v>
      </c>
      <c r="J47" s="320">
        <v>6</v>
      </c>
      <c r="K47" s="321">
        <f t="shared" si="2"/>
        <v>16.666666666666664</v>
      </c>
    </row>
    <row r="48" spans="1:11" ht="18.75" customHeight="1">
      <c r="A48" s="51" t="s">
        <v>633</v>
      </c>
      <c r="B48" s="322" t="s">
        <v>598</v>
      </c>
      <c r="C48" s="320">
        <v>53.416666999999997</v>
      </c>
      <c r="D48" s="320">
        <v>51.833333000000003</v>
      </c>
      <c r="E48" s="320">
        <f t="shared" si="0"/>
        <v>3.0546636852389821</v>
      </c>
      <c r="F48" s="320">
        <v>44.416666999999997</v>
      </c>
      <c r="G48" s="320">
        <v>38.833333000000003</v>
      </c>
      <c r="H48" s="320">
        <f t="shared" si="1"/>
        <v>14.377684243585254</v>
      </c>
      <c r="I48" s="320">
        <v>9</v>
      </c>
      <c r="J48" s="320">
        <v>13</v>
      </c>
      <c r="K48" s="321">
        <f t="shared" si="2"/>
        <v>-30.76923076923077</v>
      </c>
    </row>
    <row r="49" spans="1:11" ht="18.75" customHeight="1">
      <c r="A49" s="51" t="s">
        <v>634</v>
      </c>
      <c r="B49" s="322" t="s">
        <v>598</v>
      </c>
      <c r="C49" s="320">
        <v>29.083333</v>
      </c>
      <c r="D49" s="320">
        <v>16</v>
      </c>
      <c r="E49" s="320">
        <f t="shared" si="0"/>
        <v>81.770831250000001</v>
      </c>
      <c r="F49" s="320">
        <v>24.083333</v>
      </c>
      <c r="G49" s="320">
        <v>13</v>
      </c>
      <c r="H49" s="320">
        <f t="shared" si="1"/>
        <v>85.25640769230769</v>
      </c>
      <c r="I49" s="320">
        <v>5</v>
      </c>
      <c r="J49" s="320">
        <v>3</v>
      </c>
      <c r="K49" s="321">
        <f t="shared" si="2"/>
        <v>66.666666666666657</v>
      </c>
    </row>
    <row r="50" spans="1:11" ht="18.75" customHeight="1">
      <c r="A50" s="51" t="s">
        <v>635</v>
      </c>
      <c r="B50" s="322" t="s">
        <v>598</v>
      </c>
      <c r="C50" s="320">
        <v>157.91666699999999</v>
      </c>
      <c r="D50" s="320">
        <v>158.16666699999999</v>
      </c>
      <c r="E50" s="320">
        <f t="shared" si="0"/>
        <v>-0.15806111663211567</v>
      </c>
      <c r="F50" s="320">
        <v>130.16666699999999</v>
      </c>
      <c r="G50" s="320">
        <v>131.16666699999999</v>
      </c>
      <c r="H50" s="320">
        <f t="shared" si="1"/>
        <v>-0.76238881635987599</v>
      </c>
      <c r="I50" s="320">
        <v>27.75</v>
      </c>
      <c r="J50" s="320">
        <v>27</v>
      </c>
      <c r="K50" s="321">
        <f t="shared" si="2"/>
        <v>2.7777777777777777</v>
      </c>
    </row>
    <row r="51" spans="1:11" ht="18.75" customHeight="1">
      <c r="A51" s="51" t="s">
        <v>636</v>
      </c>
      <c r="B51" s="322" t="s">
        <v>598</v>
      </c>
      <c r="C51" s="320"/>
      <c r="D51" s="320"/>
      <c r="E51" s="320"/>
      <c r="F51" s="320"/>
      <c r="G51" s="320"/>
      <c r="H51" s="320"/>
      <c r="I51" s="320"/>
      <c r="J51" s="320"/>
      <c r="K51" s="321"/>
    </row>
    <row r="52" spans="1:11" ht="18.75" customHeight="1">
      <c r="A52" s="51" t="s">
        <v>637</v>
      </c>
      <c r="B52" s="322" t="s">
        <v>598</v>
      </c>
      <c r="C52" s="320">
        <v>3168.666667</v>
      </c>
      <c r="D52" s="320">
        <v>3147.916667</v>
      </c>
      <c r="E52" s="320">
        <f t="shared" si="0"/>
        <v>0.65916611508572698</v>
      </c>
      <c r="F52" s="320">
        <v>1701.833333</v>
      </c>
      <c r="G52" s="320">
        <v>1690.666667</v>
      </c>
      <c r="H52" s="320">
        <f t="shared" si="1"/>
        <v>0.6604889194281417</v>
      </c>
      <c r="I52" s="320">
        <v>1466.833333</v>
      </c>
      <c r="J52" s="320">
        <v>1457.25</v>
      </c>
      <c r="K52" s="321">
        <f t="shared" si="2"/>
        <v>0.65763136043918602</v>
      </c>
    </row>
    <row r="53" spans="1:11" ht="18.75" customHeight="1">
      <c r="A53" s="51" t="s">
        <v>638</v>
      </c>
      <c r="B53" s="322" t="s">
        <v>598</v>
      </c>
      <c r="C53" s="320">
        <v>89.916667000000004</v>
      </c>
      <c r="D53" s="320">
        <v>76</v>
      </c>
      <c r="E53" s="320">
        <f t="shared" si="0"/>
        <v>18.311403947368426</v>
      </c>
      <c r="F53" s="320">
        <v>71.916667000000004</v>
      </c>
      <c r="G53" s="320">
        <v>56</v>
      </c>
      <c r="H53" s="320">
        <f t="shared" si="1"/>
        <v>28.42261964285715</v>
      </c>
      <c r="I53" s="320">
        <v>18</v>
      </c>
      <c r="J53" s="320">
        <v>20</v>
      </c>
      <c r="K53" s="321">
        <f t="shared" si="2"/>
        <v>-10</v>
      </c>
    </row>
    <row r="54" spans="1:11" ht="18.75" customHeight="1">
      <c r="A54" s="51" t="s">
        <v>639</v>
      </c>
      <c r="B54" s="322" t="s">
        <v>598</v>
      </c>
      <c r="C54" s="320">
        <v>248.08333300000001</v>
      </c>
      <c r="D54" s="320">
        <v>257</v>
      </c>
      <c r="E54" s="320">
        <f t="shared" si="0"/>
        <v>-3.4695202334630313</v>
      </c>
      <c r="F54" s="320">
        <v>199.66666699999999</v>
      </c>
      <c r="G54" s="320">
        <v>211</v>
      </c>
      <c r="H54" s="320">
        <f t="shared" si="1"/>
        <v>-5.3712478672985826</v>
      </c>
      <c r="I54" s="320">
        <v>48.416666999999997</v>
      </c>
      <c r="J54" s="320">
        <v>46</v>
      </c>
      <c r="K54" s="321">
        <f t="shared" si="2"/>
        <v>5.2536239130434712</v>
      </c>
    </row>
    <row r="55" spans="1:11" ht="18.75" customHeight="1">
      <c r="A55" s="51" t="s">
        <v>640</v>
      </c>
      <c r="B55" s="322" t="s">
        <v>598</v>
      </c>
      <c r="C55" s="320">
        <v>352.16666700000002</v>
      </c>
      <c r="D55" s="320">
        <v>370.66666700000002</v>
      </c>
      <c r="E55" s="320">
        <f t="shared" si="0"/>
        <v>-4.9910071897562887</v>
      </c>
      <c r="F55" s="320">
        <v>308.16666700000002</v>
      </c>
      <c r="G55" s="320">
        <v>325.66666700000002</v>
      </c>
      <c r="H55" s="320">
        <f t="shared" si="1"/>
        <v>-5.3735926250014403</v>
      </c>
      <c r="I55" s="320">
        <v>44</v>
      </c>
      <c r="J55" s="320">
        <v>45</v>
      </c>
      <c r="K55" s="321">
        <f t="shared" si="2"/>
        <v>-2.2222222222222223</v>
      </c>
    </row>
    <row r="56" spans="1:11" ht="18.75" customHeight="1">
      <c r="A56" s="51" t="s">
        <v>641</v>
      </c>
      <c r="B56" s="322" t="s">
        <v>598</v>
      </c>
      <c r="C56" s="320">
        <v>418.66666700000002</v>
      </c>
      <c r="D56" s="320">
        <v>419.5</v>
      </c>
      <c r="E56" s="320">
        <f t="shared" si="0"/>
        <v>-0.19864910607866074</v>
      </c>
      <c r="F56" s="320">
        <v>332</v>
      </c>
      <c r="G56" s="320">
        <v>323.5</v>
      </c>
      <c r="H56" s="320">
        <f t="shared" si="1"/>
        <v>2.627511591962906</v>
      </c>
      <c r="I56" s="320">
        <v>86.666667000000004</v>
      </c>
      <c r="J56" s="320">
        <v>96</v>
      </c>
      <c r="K56" s="321">
        <f t="shared" si="2"/>
        <v>-9.7222218749999971</v>
      </c>
    </row>
    <row r="57" spans="1:11" ht="18.75" customHeight="1">
      <c r="A57" s="51" t="s">
        <v>642</v>
      </c>
      <c r="B57" s="322" t="s">
        <v>598</v>
      </c>
      <c r="C57" s="320">
        <v>1263.75</v>
      </c>
      <c r="D57" s="320">
        <v>1279.5</v>
      </c>
      <c r="E57" s="320">
        <f t="shared" si="0"/>
        <v>-1.2309495896834701</v>
      </c>
      <c r="F57" s="320">
        <v>283.58333299999998</v>
      </c>
      <c r="G57" s="320">
        <v>302</v>
      </c>
      <c r="H57" s="320">
        <f t="shared" si="1"/>
        <v>-6.0982341059602705</v>
      </c>
      <c r="I57" s="320">
        <v>980.16666699999996</v>
      </c>
      <c r="J57" s="320">
        <v>977.5</v>
      </c>
      <c r="K57" s="321">
        <f t="shared" si="2"/>
        <v>0.27280480818413927</v>
      </c>
    </row>
    <row r="58" spans="1:11" ht="18.75" customHeight="1">
      <c r="A58" s="51" t="s">
        <v>643</v>
      </c>
      <c r="B58" s="322" t="s">
        <v>598</v>
      </c>
      <c r="C58" s="320">
        <v>342.41666700000002</v>
      </c>
      <c r="D58" s="320">
        <v>306.16666700000002</v>
      </c>
      <c r="E58" s="320">
        <f t="shared" si="0"/>
        <v>11.839956437844359</v>
      </c>
      <c r="F58" s="320">
        <v>213.41666699999999</v>
      </c>
      <c r="G58" s="320">
        <v>190.16666699999999</v>
      </c>
      <c r="H58" s="320">
        <f t="shared" si="1"/>
        <v>12.226117419410839</v>
      </c>
      <c r="I58" s="320">
        <v>129</v>
      </c>
      <c r="J58" s="320">
        <v>116</v>
      </c>
      <c r="K58" s="321">
        <f t="shared" si="2"/>
        <v>11.206896551724139</v>
      </c>
    </row>
    <row r="59" spans="1:11" ht="18.75" customHeight="1">
      <c r="A59" s="51" t="s">
        <v>644</v>
      </c>
      <c r="B59" s="322" t="s">
        <v>598</v>
      </c>
      <c r="C59" s="320">
        <v>5</v>
      </c>
      <c r="D59" s="320">
        <v>5</v>
      </c>
      <c r="E59" s="320"/>
      <c r="F59" s="320">
        <v>4</v>
      </c>
      <c r="G59" s="320">
        <v>3</v>
      </c>
      <c r="H59" s="320">
        <f t="shared" si="1"/>
        <v>33.333333333333329</v>
      </c>
      <c r="I59" s="320">
        <v>1</v>
      </c>
      <c r="J59" s="320">
        <v>2</v>
      </c>
      <c r="K59" s="321">
        <f t="shared" si="2"/>
        <v>-50</v>
      </c>
    </row>
    <row r="60" spans="1:11" ht="18.75" customHeight="1">
      <c r="A60" s="65" t="s">
        <v>645</v>
      </c>
      <c r="B60" s="323" t="s">
        <v>598</v>
      </c>
      <c r="C60" s="324">
        <v>448.66666700000002</v>
      </c>
      <c r="D60" s="324">
        <v>434.08333299999998</v>
      </c>
      <c r="E60" s="324">
        <f t="shared" si="0"/>
        <v>3.3595701312033639</v>
      </c>
      <c r="F60" s="324">
        <v>289.08333299999998</v>
      </c>
      <c r="G60" s="324">
        <v>279.33333299999998</v>
      </c>
      <c r="H60" s="324">
        <f t="shared" si="1"/>
        <v>3.4904534647857441</v>
      </c>
      <c r="I60" s="324">
        <v>159.58333300000001</v>
      </c>
      <c r="J60" s="324">
        <v>154.75</v>
      </c>
      <c r="K60" s="343">
        <f t="shared" si="2"/>
        <v>3.1233169628433024</v>
      </c>
    </row>
    <row r="61" spans="1:11" ht="30.6" customHeight="1">
      <c r="A61" s="439"/>
      <c r="B61" s="440"/>
      <c r="C61" s="441"/>
      <c r="D61" s="441"/>
      <c r="E61" s="441"/>
      <c r="F61" s="441"/>
      <c r="G61" s="441"/>
      <c r="H61" s="441"/>
    </row>
  </sheetData>
  <mergeCells count="7">
    <mergeCell ref="A61:H61"/>
    <mergeCell ref="A1:K1"/>
    <mergeCell ref="A2:A3"/>
    <mergeCell ref="B2:B3"/>
    <mergeCell ref="C2:E2"/>
    <mergeCell ref="F2:H2"/>
    <mergeCell ref="I2:K2"/>
  </mergeCells>
  <phoneticPr fontId="2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S59"/>
  <sheetViews>
    <sheetView showZeros="0" zoomScaleNormal="100" workbookViewId="0">
      <pane ySplit="2" topLeftCell="A42" activePane="bottomLeft" state="frozen"/>
      <selection activeCell="C5" sqref="C5"/>
      <selection pane="bottomLeft" activeCell="L17" sqref="L17"/>
    </sheetView>
  </sheetViews>
  <sheetFormatPr defaultRowHeight="14.25"/>
  <cols>
    <col min="1" max="1" width="32.375" customWidth="1"/>
    <col min="2" max="2" width="4.75" customWidth="1"/>
    <col min="3" max="3" width="7.875" customWidth="1"/>
    <col min="4" max="18" width="7.25" customWidth="1"/>
    <col min="19" max="19" width="8.75" style="1" customWidth="1"/>
  </cols>
  <sheetData>
    <row r="1" spans="1:19" ht="24" customHeight="1">
      <c r="A1" s="449" t="s">
        <v>180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</row>
    <row r="2" spans="1:19" s="154" customFormat="1" ht="22.15" customHeight="1">
      <c r="A2" s="144" t="s">
        <v>43</v>
      </c>
      <c r="B2" s="144" t="s">
        <v>44</v>
      </c>
      <c r="C2" s="349" t="s">
        <v>111</v>
      </c>
      <c r="D2" s="349" t="s">
        <v>112</v>
      </c>
      <c r="E2" s="349" t="s">
        <v>113</v>
      </c>
      <c r="F2" s="349" t="s">
        <v>114</v>
      </c>
      <c r="G2" s="349" t="s">
        <v>115</v>
      </c>
      <c r="H2" s="349" t="s">
        <v>118</v>
      </c>
      <c r="I2" s="349" t="s">
        <v>117</v>
      </c>
      <c r="J2" s="349" t="s">
        <v>119</v>
      </c>
      <c r="K2" s="349" t="s">
        <v>120</v>
      </c>
      <c r="L2" s="349" t="s">
        <v>121</v>
      </c>
      <c r="M2" s="349" t="s">
        <v>122</v>
      </c>
      <c r="N2" s="349" t="s">
        <v>123</v>
      </c>
      <c r="O2" s="349" t="s">
        <v>124</v>
      </c>
      <c r="P2" s="349" t="s">
        <v>125</v>
      </c>
      <c r="Q2" s="167" t="s">
        <v>134</v>
      </c>
      <c r="R2" s="350" t="s">
        <v>116</v>
      </c>
      <c r="S2" s="153"/>
    </row>
    <row r="3" spans="1:19" s="158" customFormat="1" ht="18" customHeight="1">
      <c r="A3" s="155" t="s">
        <v>106</v>
      </c>
      <c r="B3" s="156" t="s">
        <v>0</v>
      </c>
      <c r="C3" s="161">
        <v>1781.583333</v>
      </c>
      <c r="D3" s="161">
        <v>118.333333</v>
      </c>
      <c r="E3" s="161">
        <v>116.25</v>
      </c>
      <c r="F3" s="161">
        <v>117.666667</v>
      </c>
      <c r="G3" s="161">
        <v>120</v>
      </c>
      <c r="H3" s="161">
        <v>80</v>
      </c>
      <c r="I3" s="161">
        <v>55</v>
      </c>
      <c r="J3" s="161">
        <v>60</v>
      </c>
      <c r="K3" s="161">
        <v>147.75</v>
      </c>
      <c r="L3" s="161">
        <v>150</v>
      </c>
      <c r="M3" s="161">
        <v>150</v>
      </c>
      <c r="N3" s="161">
        <v>143</v>
      </c>
      <c r="O3" s="161">
        <v>149.75</v>
      </c>
      <c r="P3" s="161">
        <v>149.75</v>
      </c>
      <c r="Q3" s="161">
        <v>144.08333300000001</v>
      </c>
      <c r="R3" s="162">
        <v>80</v>
      </c>
      <c r="S3" s="157"/>
    </row>
    <row r="4" spans="1:19" s="158" customFormat="1" ht="18" customHeight="1">
      <c r="A4" s="159" t="s">
        <v>176</v>
      </c>
      <c r="B4" s="160" t="s">
        <v>7</v>
      </c>
      <c r="C4" s="161">
        <v>2.6096359270677403</v>
      </c>
      <c r="D4" s="161">
        <v>2.4760563450029758</v>
      </c>
      <c r="E4" s="161">
        <v>2.6258064516129034</v>
      </c>
      <c r="F4" s="161">
        <v>2.6388101908249002</v>
      </c>
      <c r="G4" s="161">
        <v>2.7124999999999999</v>
      </c>
      <c r="H4" s="161">
        <v>2.3125</v>
      </c>
      <c r="I4" s="161">
        <v>2.7454545454545456</v>
      </c>
      <c r="J4" s="161">
        <v>2.3208333333333333</v>
      </c>
      <c r="K4" s="161">
        <v>2.6649746192893402</v>
      </c>
      <c r="L4" s="161">
        <v>2.69</v>
      </c>
      <c r="M4" s="161">
        <v>2.74</v>
      </c>
      <c r="N4" s="161">
        <v>2.6421911398601399</v>
      </c>
      <c r="O4" s="161">
        <v>2.5459098497495827</v>
      </c>
      <c r="P4" s="161">
        <v>2.656093489148581</v>
      </c>
      <c r="Q4" s="161">
        <v>2.5240023216286924</v>
      </c>
      <c r="R4" s="162">
        <v>2.5031249999999998</v>
      </c>
      <c r="S4" s="157"/>
    </row>
    <row r="5" spans="1:19" s="158" customFormat="1" ht="18" customHeight="1">
      <c r="A5" s="159" t="s">
        <v>109</v>
      </c>
      <c r="B5" s="160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2"/>
      <c r="S5" s="157"/>
    </row>
    <row r="6" spans="1:19" s="158" customFormat="1" ht="18" customHeight="1">
      <c r="A6" s="165" t="s">
        <v>215</v>
      </c>
      <c r="B6" s="160" t="s">
        <v>10</v>
      </c>
      <c r="C6" s="161">
        <v>3168.666667</v>
      </c>
      <c r="D6" s="161">
        <v>130.5</v>
      </c>
      <c r="E6" s="161">
        <v>220.33333300000001</v>
      </c>
      <c r="F6" s="161">
        <v>221.5</v>
      </c>
      <c r="G6" s="161">
        <v>224</v>
      </c>
      <c r="H6" s="161">
        <v>132</v>
      </c>
      <c r="I6" s="161">
        <v>95</v>
      </c>
      <c r="J6" s="161">
        <v>105</v>
      </c>
      <c r="K6" s="161">
        <v>237</v>
      </c>
      <c r="L6" s="161">
        <v>294</v>
      </c>
      <c r="M6" s="161">
        <v>271</v>
      </c>
      <c r="N6" s="161">
        <v>274.41666700000002</v>
      </c>
      <c r="O6" s="161">
        <v>278.5</v>
      </c>
      <c r="P6" s="161">
        <v>281</v>
      </c>
      <c r="Q6" s="161">
        <v>278.41666700000002</v>
      </c>
      <c r="R6" s="162">
        <v>126</v>
      </c>
      <c r="S6" s="157"/>
    </row>
    <row r="7" spans="1:19" s="158" customFormat="1" ht="18" customHeight="1">
      <c r="A7" s="165" t="s">
        <v>216</v>
      </c>
      <c r="B7" s="160" t="s">
        <v>10</v>
      </c>
      <c r="C7" s="161">
        <v>3168.666667</v>
      </c>
      <c r="D7" s="161">
        <v>130.5</v>
      </c>
      <c r="E7" s="161">
        <v>220.33333300000001</v>
      </c>
      <c r="F7" s="161">
        <v>221.5</v>
      </c>
      <c r="G7" s="161">
        <v>224</v>
      </c>
      <c r="H7" s="161">
        <v>132</v>
      </c>
      <c r="I7" s="161">
        <v>95</v>
      </c>
      <c r="J7" s="161">
        <v>105</v>
      </c>
      <c r="K7" s="161">
        <v>237</v>
      </c>
      <c r="L7" s="161">
        <v>294</v>
      </c>
      <c r="M7" s="161">
        <v>271</v>
      </c>
      <c r="N7" s="161">
        <v>274.41666700000002</v>
      </c>
      <c r="O7" s="161">
        <v>278.5</v>
      </c>
      <c r="P7" s="161">
        <v>281</v>
      </c>
      <c r="Q7" s="161">
        <v>278.41666700000002</v>
      </c>
      <c r="R7" s="162">
        <v>126</v>
      </c>
      <c r="S7" s="157"/>
    </row>
    <row r="8" spans="1:19" s="158" customFormat="1" ht="18" customHeight="1">
      <c r="A8" s="163" t="s">
        <v>217</v>
      </c>
      <c r="B8" s="160" t="s">
        <v>10</v>
      </c>
      <c r="C8" s="161">
        <v>1696.75</v>
      </c>
      <c r="D8" s="161">
        <v>75.833332999999996</v>
      </c>
      <c r="E8" s="161">
        <v>113.666667</v>
      </c>
      <c r="F8" s="161">
        <v>114.666667</v>
      </c>
      <c r="G8" s="161">
        <v>123</v>
      </c>
      <c r="H8" s="161">
        <v>69</v>
      </c>
      <c r="I8" s="161">
        <v>55</v>
      </c>
      <c r="J8" s="161">
        <v>55</v>
      </c>
      <c r="K8" s="161">
        <v>129</v>
      </c>
      <c r="L8" s="161">
        <v>154</v>
      </c>
      <c r="M8" s="161">
        <v>152</v>
      </c>
      <c r="N8" s="161">
        <v>145.16666699999999</v>
      </c>
      <c r="O8" s="161">
        <v>143.75</v>
      </c>
      <c r="P8" s="161">
        <v>144</v>
      </c>
      <c r="Q8" s="161">
        <v>150.66666699999999</v>
      </c>
      <c r="R8" s="162">
        <v>72</v>
      </c>
      <c r="S8" s="157"/>
    </row>
    <row r="9" spans="1:19" s="158" customFormat="1" ht="18" customHeight="1">
      <c r="A9" s="163" t="s">
        <v>218</v>
      </c>
      <c r="B9" s="160" t="s">
        <v>10</v>
      </c>
      <c r="C9" s="161">
        <v>1471.916667</v>
      </c>
      <c r="D9" s="161">
        <v>54.666666999999997</v>
      </c>
      <c r="E9" s="161">
        <v>106.666667</v>
      </c>
      <c r="F9" s="161">
        <v>106.833333</v>
      </c>
      <c r="G9" s="161">
        <v>101</v>
      </c>
      <c r="H9" s="161">
        <v>63</v>
      </c>
      <c r="I9" s="161">
        <v>40</v>
      </c>
      <c r="J9" s="161">
        <v>50</v>
      </c>
      <c r="K9" s="161">
        <v>108</v>
      </c>
      <c r="L9" s="161">
        <v>140</v>
      </c>
      <c r="M9" s="161">
        <v>119</v>
      </c>
      <c r="N9" s="161">
        <v>129.25</v>
      </c>
      <c r="O9" s="161">
        <v>134.75</v>
      </c>
      <c r="P9" s="161">
        <v>137</v>
      </c>
      <c r="Q9" s="161">
        <v>127.75</v>
      </c>
      <c r="R9" s="162">
        <v>54</v>
      </c>
      <c r="S9" s="157"/>
    </row>
    <row r="10" spans="1:19" s="158" customFormat="1" ht="18" customHeight="1">
      <c r="A10" s="165" t="s">
        <v>219</v>
      </c>
      <c r="B10" s="160" t="s">
        <v>10</v>
      </c>
      <c r="C10" s="161">
        <v>3168.666667</v>
      </c>
      <c r="D10" s="161">
        <v>130.5</v>
      </c>
      <c r="E10" s="161">
        <v>220.33333300000001</v>
      </c>
      <c r="F10" s="161">
        <v>221.5</v>
      </c>
      <c r="G10" s="161">
        <v>224</v>
      </c>
      <c r="H10" s="161">
        <v>132</v>
      </c>
      <c r="I10" s="161">
        <v>95</v>
      </c>
      <c r="J10" s="161">
        <v>105</v>
      </c>
      <c r="K10" s="161">
        <v>237</v>
      </c>
      <c r="L10" s="161">
        <v>294</v>
      </c>
      <c r="M10" s="161">
        <v>271</v>
      </c>
      <c r="N10" s="161">
        <v>274.41666700000002</v>
      </c>
      <c r="O10" s="161">
        <v>278.5</v>
      </c>
      <c r="P10" s="161">
        <v>281</v>
      </c>
      <c r="Q10" s="161">
        <v>278.41666700000002</v>
      </c>
      <c r="R10" s="162">
        <v>126</v>
      </c>
      <c r="S10" s="157"/>
    </row>
    <row r="11" spans="1:19" s="158" customFormat="1" ht="18" customHeight="1">
      <c r="A11" s="149" t="s">
        <v>220</v>
      </c>
      <c r="B11" s="160" t="s">
        <v>10</v>
      </c>
      <c r="C11" s="161">
        <v>8.4166670000000003</v>
      </c>
      <c r="D11" s="161">
        <v>0</v>
      </c>
      <c r="E11" s="161">
        <v>1</v>
      </c>
      <c r="F11" s="161">
        <v>0</v>
      </c>
      <c r="G11" s="161">
        <v>0</v>
      </c>
      <c r="H11" s="161">
        <v>1</v>
      </c>
      <c r="I11" s="161">
        <v>0</v>
      </c>
      <c r="J11" s="161">
        <v>0</v>
      </c>
      <c r="K11" s="161">
        <v>1</v>
      </c>
      <c r="L11" s="161">
        <v>2</v>
      </c>
      <c r="M11" s="161">
        <v>0</v>
      </c>
      <c r="N11" s="161">
        <v>0</v>
      </c>
      <c r="O11" s="161">
        <v>0</v>
      </c>
      <c r="P11" s="161">
        <v>2</v>
      </c>
      <c r="Q11" s="161">
        <v>1.4166669999999999</v>
      </c>
      <c r="R11" s="162">
        <v>0</v>
      </c>
      <c r="S11" s="157"/>
    </row>
    <row r="12" spans="1:19" s="158" customFormat="1" ht="18" customHeight="1">
      <c r="A12" s="149" t="s">
        <v>221</v>
      </c>
      <c r="B12" s="160" t="s">
        <v>10</v>
      </c>
      <c r="C12" s="161">
        <v>111.583333</v>
      </c>
      <c r="D12" s="161">
        <v>3.3333330000000001</v>
      </c>
      <c r="E12" s="161">
        <v>8</v>
      </c>
      <c r="F12" s="161">
        <v>7</v>
      </c>
      <c r="G12" s="161">
        <v>6</v>
      </c>
      <c r="H12" s="161">
        <v>7</v>
      </c>
      <c r="I12" s="161">
        <v>4</v>
      </c>
      <c r="J12" s="161">
        <v>2</v>
      </c>
      <c r="K12" s="161">
        <v>11</v>
      </c>
      <c r="L12" s="161">
        <v>7</v>
      </c>
      <c r="M12" s="161">
        <v>10</v>
      </c>
      <c r="N12" s="161">
        <v>10.25</v>
      </c>
      <c r="O12" s="161">
        <v>6</v>
      </c>
      <c r="P12" s="161">
        <v>9</v>
      </c>
      <c r="Q12" s="161">
        <v>14</v>
      </c>
      <c r="R12" s="162">
        <v>7</v>
      </c>
      <c r="S12" s="157"/>
    </row>
    <row r="13" spans="1:19" s="158" customFormat="1" ht="18" customHeight="1">
      <c r="A13" s="149" t="s">
        <v>222</v>
      </c>
      <c r="B13" s="160" t="s">
        <v>10</v>
      </c>
      <c r="C13" s="161">
        <v>210.41666699999999</v>
      </c>
      <c r="D13" s="161">
        <v>3.5</v>
      </c>
      <c r="E13" s="161">
        <v>16.166667</v>
      </c>
      <c r="F13" s="161">
        <v>16</v>
      </c>
      <c r="G13" s="161">
        <v>28</v>
      </c>
      <c r="H13" s="161">
        <v>16</v>
      </c>
      <c r="I13" s="161">
        <v>19</v>
      </c>
      <c r="J13" s="161">
        <v>2</v>
      </c>
      <c r="K13" s="161">
        <v>13</v>
      </c>
      <c r="L13" s="161">
        <v>18</v>
      </c>
      <c r="M13" s="161">
        <v>19</v>
      </c>
      <c r="N13" s="161">
        <v>10.333333</v>
      </c>
      <c r="O13" s="161">
        <v>7</v>
      </c>
      <c r="P13" s="161">
        <v>24</v>
      </c>
      <c r="Q13" s="161">
        <v>10.416667</v>
      </c>
      <c r="R13" s="162">
        <v>8</v>
      </c>
      <c r="S13" s="157"/>
    </row>
    <row r="14" spans="1:19" s="158" customFormat="1" ht="18" customHeight="1">
      <c r="A14" s="149" t="s">
        <v>223</v>
      </c>
      <c r="B14" s="160" t="s">
        <v>10</v>
      </c>
      <c r="C14" s="161">
        <v>193</v>
      </c>
      <c r="D14" s="161">
        <v>18</v>
      </c>
      <c r="E14" s="161">
        <v>20</v>
      </c>
      <c r="F14" s="161">
        <v>5</v>
      </c>
      <c r="G14" s="161">
        <v>22</v>
      </c>
      <c r="H14" s="161">
        <v>12</v>
      </c>
      <c r="I14" s="161">
        <v>7</v>
      </c>
      <c r="J14" s="161">
        <v>1</v>
      </c>
      <c r="K14" s="161">
        <v>23</v>
      </c>
      <c r="L14" s="161">
        <v>25</v>
      </c>
      <c r="M14" s="161">
        <v>15</v>
      </c>
      <c r="N14" s="161">
        <v>12</v>
      </c>
      <c r="O14" s="161">
        <v>2</v>
      </c>
      <c r="P14" s="161">
        <v>13</v>
      </c>
      <c r="Q14" s="161">
        <v>8</v>
      </c>
      <c r="R14" s="162">
        <v>10</v>
      </c>
      <c r="S14" s="157"/>
    </row>
    <row r="15" spans="1:19" s="158" customFormat="1" ht="18" customHeight="1">
      <c r="A15" s="149" t="s">
        <v>224</v>
      </c>
      <c r="B15" s="160" t="s">
        <v>10</v>
      </c>
      <c r="C15" s="161">
        <v>355.41666700000002</v>
      </c>
      <c r="D15" s="161">
        <v>23</v>
      </c>
      <c r="E15" s="161">
        <v>31.166667</v>
      </c>
      <c r="F15" s="161">
        <v>30</v>
      </c>
      <c r="G15" s="161">
        <v>36</v>
      </c>
      <c r="H15" s="161">
        <v>23</v>
      </c>
      <c r="I15" s="161">
        <v>11</v>
      </c>
      <c r="J15" s="161">
        <v>0</v>
      </c>
      <c r="K15" s="161">
        <v>34</v>
      </c>
      <c r="L15" s="161">
        <v>35</v>
      </c>
      <c r="M15" s="161">
        <v>29</v>
      </c>
      <c r="N15" s="161">
        <v>21.75</v>
      </c>
      <c r="O15" s="161">
        <v>31</v>
      </c>
      <c r="P15" s="161">
        <v>29</v>
      </c>
      <c r="Q15" s="161">
        <v>17.5</v>
      </c>
      <c r="R15" s="162">
        <v>4</v>
      </c>
      <c r="S15" s="157"/>
    </row>
    <row r="16" spans="1:19" s="158" customFormat="1" ht="18" customHeight="1">
      <c r="A16" s="149" t="s">
        <v>225</v>
      </c>
      <c r="B16" s="160" t="s">
        <v>10</v>
      </c>
      <c r="C16" s="161">
        <v>1039.416667</v>
      </c>
      <c r="D16" s="161">
        <v>48.833333000000003</v>
      </c>
      <c r="E16" s="161">
        <v>45</v>
      </c>
      <c r="F16" s="161">
        <v>82.666667000000004</v>
      </c>
      <c r="G16" s="161">
        <v>63</v>
      </c>
      <c r="H16" s="161">
        <v>45</v>
      </c>
      <c r="I16" s="161">
        <v>24</v>
      </c>
      <c r="J16" s="161">
        <v>26</v>
      </c>
      <c r="K16" s="161">
        <v>73</v>
      </c>
      <c r="L16" s="161">
        <v>100</v>
      </c>
      <c r="M16" s="161">
        <v>112</v>
      </c>
      <c r="N16" s="161">
        <v>101</v>
      </c>
      <c r="O16" s="161">
        <v>92</v>
      </c>
      <c r="P16" s="161">
        <v>84</v>
      </c>
      <c r="Q16" s="161">
        <v>92.916667000000004</v>
      </c>
      <c r="R16" s="162">
        <v>50</v>
      </c>
      <c r="S16" s="157"/>
    </row>
    <row r="17" spans="1:19" s="158" customFormat="1" ht="18" customHeight="1">
      <c r="A17" s="149" t="s">
        <v>226</v>
      </c>
      <c r="B17" s="160" t="s">
        <v>10</v>
      </c>
      <c r="C17" s="161">
        <v>862.25</v>
      </c>
      <c r="D17" s="161">
        <v>33.333333000000003</v>
      </c>
      <c r="E17" s="161">
        <v>64</v>
      </c>
      <c r="F17" s="161">
        <v>61.833333000000003</v>
      </c>
      <c r="G17" s="161">
        <v>51</v>
      </c>
      <c r="H17" s="161">
        <v>22</v>
      </c>
      <c r="I17" s="161">
        <v>23</v>
      </c>
      <c r="J17" s="161">
        <v>42</v>
      </c>
      <c r="K17" s="161">
        <v>55</v>
      </c>
      <c r="L17" s="161">
        <v>81</v>
      </c>
      <c r="M17" s="161">
        <v>47</v>
      </c>
      <c r="N17" s="161">
        <v>84.25</v>
      </c>
      <c r="O17" s="161">
        <v>92.5</v>
      </c>
      <c r="P17" s="161">
        <v>79</v>
      </c>
      <c r="Q17" s="161">
        <v>92.333332999999996</v>
      </c>
      <c r="R17" s="162">
        <v>34</v>
      </c>
      <c r="S17" s="157"/>
    </row>
    <row r="18" spans="1:19" s="158" customFormat="1" ht="18" customHeight="1">
      <c r="A18" s="149" t="s">
        <v>227</v>
      </c>
      <c r="B18" s="160" t="s">
        <v>10</v>
      </c>
      <c r="C18" s="161">
        <v>230.16666699999999</v>
      </c>
      <c r="D18" s="161">
        <v>0.5</v>
      </c>
      <c r="E18" s="161">
        <v>18</v>
      </c>
      <c r="F18" s="161">
        <v>12</v>
      </c>
      <c r="G18" s="161">
        <v>10</v>
      </c>
      <c r="H18" s="161">
        <v>3</v>
      </c>
      <c r="I18" s="161">
        <v>4</v>
      </c>
      <c r="J18" s="161">
        <v>14</v>
      </c>
      <c r="K18" s="161">
        <v>21</v>
      </c>
      <c r="L18" s="161">
        <v>10</v>
      </c>
      <c r="M18" s="161">
        <v>21</v>
      </c>
      <c r="N18" s="161">
        <v>27.833333</v>
      </c>
      <c r="O18" s="161">
        <v>24</v>
      </c>
      <c r="P18" s="161">
        <v>29</v>
      </c>
      <c r="Q18" s="161">
        <v>23.833333</v>
      </c>
      <c r="R18" s="162">
        <v>12</v>
      </c>
      <c r="S18" s="157"/>
    </row>
    <row r="19" spans="1:19" s="154" customFormat="1" ht="18" customHeight="1">
      <c r="A19" s="149" t="s">
        <v>228</v>
      </c>
      <c r="B19" s="160" t="s">
        <v>10</v>
      </c>
      <c r="C19" s="161">
        <v>158</v>
      </c>
      <c r="D19" s="161">
        <v>0</v>
      </c>
      <c r="E19" s="161">
        <v>17</v>
      </c>
      <c r="F19" s="161">
        <v>7</v>
      </c>
      <c r="G19" s="161">
        <v>8</v>
      </c>
      <c r="H19" s="161">
        <v>3</v>
      </c>
      <c r="I19" s="161">
        <v>3</v>
      </c>
      <c r="J19" s="161">
        <v>18</v>
      </c>
      <c r="K19" s="161">
        <v>6</v>
      </c>
      <c r="L19" s="161">
        <v>16</v>
      </c>
      <c r="M19" s="161">
        <v>18</v>
      </c>
      <c r="N19" s="161">
        <v>7</v>
      </c>
      <c r="O19" s="161">
        <v>24</v>
      </c>
      <c r="P19" s="161">
        <v>12</v>
      </c>
      <c r="Q19" s="161">
        <v>18</v>
      </c>
      <c r="R19" s="162">
        <v>1</v>
      </c>
      <c r="S19" s="153"/>
    </row>
    <row r="20" spans="1:19" s="154" customFormat="1" ht="18" customHeight="1">
      <c r="A20" s="166" t="s">
        <v>229</v>
      </c>
      <c r="B20" s="160" t="s">
        <v>10</v>
      </c>
      <c r="C20" s="161">
        <v>3168.666667</v>
      </c>
      <c r="D20" s="161">
        <v>130.5</v>
      </c>
      <c r="E20" s="161">
        <v>220.33333300000001</v>
      </c>
      <c r="F20" s="161">
        <v>221.5</v>
      </c>
      <c r="G20" s="161">
        <v>224</v>
      </c>
      <c r="H20" s="161">
        <v>132</v>
      </c>
      <c r="I20" s="161">
        <v>95</v>
      </c>
      <c r="J20" s="161">
        <v>105</v>
      </c>
      <c r="K20" s="161">
        <v>237</v>
      </c>
      <c r="L20" s="161">
        <v>294</v>
      </c>
      <c r="M20" s="161">
        <v>271</v>
      </c>
      <c r="N20" s="161">
        <v>274.41666700000002</v>
      </c>
      <c r="O20" s="161">
        <v>278.5</v>
      </c>
      <c r="P20" s="161">
        <v>281</v>
      </c>
      <c r="Q20" s="161">
        <v>278.41666700000002</v>
      </c>
      <c r="R20" s="162">
        <v>126</v>
      </c>
      <c r="S20" s="153"/>
    </row>
    <row r="21" spans="1:19" s="154" customFormat="1" ht="18" customHeight="1">
      <c r="A21" s="149" t="s">
        <v>230</v>
      </c>
      <c r="B21" s="160" t="s">
        <v>10</v>
      </c>
      <c r="C21" s="161">
        <v>74.083332999999996</v>
      </c>
      <c r="D21" s="161">
        <v>2</v>
      </c>
      <c r="E21" s="161">
        <v>3</v>
      </c>
      <c r="F21" s="161">
        <v>7</v>
      </c>
      <c r="G21" s="161">
        <v>7</v>
      </c>
      <c r="H21" s="161">
        <v>12</v>
      </c>
      <c r="I21" s="161">
        <v>0</v>
      </c>
      <c r="J21" s="161">
        <v>4</v>
      </c>
      <c r="K21" s="161">
        <v>0</v>
      </c>
      <c r="L21" s="161">
        <v>9</v>
      </c>
      <c r="M21" s="161">
        <v>5</v>
      </c>
      <c r="N21" s="161">
        <v>4.9166670000000003</v>
      </c>
      <c r="O21" s="161">
        <v>0</v>
      </c>
      <c r="P21" s="161">
        <v>1</v>
      </c>
      <c r="Q21" s="161">
        <v>15.166667</v>
      </c>
      <c r="R21" s="162">
        <v>4</v>
      </c>
      <c r="S21" s="153"/>
    </row>
    <row r="22" spans="1:19" s="154" customFormat="1" ht="18" customHeight="1">
      <c r="A22" s="149" t="s">
        <v>231</v>
      </c>
      <c r="B22" s="160" t="s">
        <v>10</v>
      </c>
      <c r="C22" s="161">
        <v>65.5</v>
      </c>
      <c r="D22" s="161">
        <v>8</v>
      </c>
      <c r="E22" s="161">
        <v>7</v>
      </c>
      <c r="F22" s="161">
        <v>9</v>
      </c>
      <c r="G22" s="161">
        <v>1</v>
      </c>
      <c r="H22" s="161">
        <v>7</v>
      </c>
      <c r="I22" s="161">
        <v>1</v>
      </c>
      <c r="J22" s="161">
        <v>1</v>
      </c>
      <c r="K22" s="161">
        <v>3</v>
      </c>
      <c r="L22" s="161">
        <v>4</v>
      </c>
      <c r="M22" s="161">
        <v>4</v>
      </c>
      <c r="N22" s="161">
        <v>2.5</v>
      </c>
      <c r="O22" s="161">
        <v>5</v>
      </c>
      <c r="P22" s="161">
        <v>4</v>
      </c>
      <c r="Q22" s="161">
        <v>7</v>
      </c>
      <c r="R22" s="162">
        <v>2</v>
      </c>
      <c r="S22" s="153"/>
    </row>
    <row r="23" spans="1:19" s="154" customFormat="1" ht="18" customHeight="1">
      <c r="A23" s="149" t="s">
        <v>232</v>
      </c>
      <c r="B23" s="160" t="s">
        <v>10</v>
      </c>
      <c r="C23" s="161">
        <v>235</v>
      </c>
      <c r="D23" s="161">
        <v>18.5</v>
      </c>
      <c r="E23" s="161">
        <v>10.083333</v>
      </c>
      <c r="F23" s="161">
        <v>36</v>
      </c>
      <c r="G23" s="161">
        <v>16</v>
      </c>
      <c r="H23" s="161">
        <v>7</v>
      </c>
      <c r="I23" s="161">
        <v>16</v>
      </c>
      <c r="J23" s="161">
        <v>0</v>
      </c>
      <c r="K23" s="161">
        <v>19</v>
      </c>
      <c r="L23" s="161">
        <v>32</v>
      </c>
      <c r="M23" s="161">
        <v>7</v>
      </c>
      <c r="N23" s="161">
        <v>14.416667</v>
      </c>
      <c r="O23" s="161">
        <v>29</v>
      </c>
      <c r="P23" s="161">
        <v>4</v>
      </c>
      <c r="Q23" s="161">
        <v>9</v>
      </c>
      <c r="R23" s="162">
        <v>17</v>
      </c>
      <c r="S23" s="153"/>
    </row>
    <row r="24" spans="1:19" s="154" customFormat="1" ht="18" customHeight="1">
      <c r="A24" s="149" t="s">
        <v>233</v>
      </c>
      <c r="B24" s="160" t="s">
        <v>10</v>
      </c>
      <c r="C24" s="161">
        <v>158.33333300000001</v>
      </c>
      <c r="D24" s="161">
        <v>14</v>
      </c>
      <c r="E24" s="161">
        <v>3.6666669999999999</v>
      </c>
      <c r="F24" s="161">
        <v>18</v>
      </c>
      <c r="G24" s="161">
        <v>8</v>
      </c>
      <c r="H24" s="161">
        <v>13</v>
      </c>
      <c r="I24" s="161">
        <v>2</v>
      </c>
      <c r="J24" s="161">
        <v>0</v>
      </c>
      <c r="K24" s="161">
        <v>50</v>
      </c>
      <c r="L24" s="161">
        <v>7</v>
      </c>
      <c r="M24" s="161">
        <v>7</v>
      </c>
      <c r="N24" s="161">
        <v>6.5</v>
      </c>
      <c r="O24" s="161">
        <v>21</v>
      </c>
      <c r="P24" s="161">
        <v>0</v>
      </c>
      <c r="Q24" s="161">
        <v>0.16666700000000001</v>
      </c>
      <c r="R24" s="162">
        <v>8</v>
      </c>
      <c r="S24" s="153"/>
    </row>
    <row r="25" spans="1:19" s="154" customFormat="1" ht="18" customHeight="1">
      <c r="A25" s="149" t="s">
        <v>234</v>
      </c>
      <c r="B25" s="160" t="s">
        <v>10</v>
      </c>
      <c r="C25" s="161">
        <v>1199.833333</v>
      </c>
      <c r="D25" s="161">
        <v>78</v>
      </c>
      <c r="E25" s="161">
        <v>86.583332999999996</v>
      </c>
      <c r="F25" s="161">
        <v>70.5</v>
      </c>
      <c r="G25" s="161">
        <v>150</v>
      </c>
      <c r="H25" s="161">
        <v>83</v>
      </c>
      <c r="I25" s="161">
        <v>68</v>
      </c>
      <c r="J25" s="161">
        <v>4</v>
      </c>
      <c r="K25" s="161">
        <v>89</v>
      </c>
      <c r="L25" s="161">
        <v>87</v>
      </c>
      <c r="M25" s="161">
        <v>169</v>
      </c>
      <c r="N25" s="161">
        <v>75.416667000000004</v>
      </c>
      <c r="O25" s="161">
        <v>78</v>
      </c>
      <c r="P25" s="161">
        <v>44</v>
      </c>
      <c r="Q25" s="161">
        <v>65.333332999999996</v>
      </c>
      <c r="R25" s="162">
        <v>52</v>
      </c>
      <c r="S25" s="153"/>
    </row>
    <row r="26" spans="1:19" s="154" customFormat="1" ht="18" customHeight="1">
      <c r="A26" s="149" t="s">
        <v>235</v>
      </c>
      <c r="B26" s="160" t="s">
        <v>10</v>
      </c>
      <c r="C26" s="161">
        <v>1209.416667</v>
      </c>
      <c r="D26" s="161">
        <v>2</v>
      </c>
      <c r="E26" s="161">
        <v>105</v>
      </c>
      <c r="F26" s="161">
        <v>71</v>
      </c>
      <c r="G26" s="161">
        <v>7</v>
      </c>
      <c r="H26" s="161">
        <v>0</v>
      </c>
      <c r="I26" s="161">
        <v>8</v>
      </c>
      <c r="J26" s="161">
        <v>93</v>
      </c>
      <c r="K26" s="161">
        <v>54</v>
      </c>
      <c r="L26" s="161">
        <v>154</v>
      </c>
      <c r="M26" s="161">
        <v>52</v>
      </c>
      <c r="N26" s="161">
        <v>135.16666699999999</v>
      </c>
      <c r="O26" s="161">
        <v>123.5</v>
      </c>
      <c r="P26" s="161">
        <v>208</v>
      </c>
      <c r="Q26" s="161">
        <v>159.75</v>
      </c>
      <c r="R26" s="162">
        <v>37</v>
      </c>
      <c r="S26" s="153"/>
    </row>
    <row r="27" spans="1:19" s="154" customFormat="1" ht="18" customHeight="1">
      <c r="A27" s="149" t="s">
        <v>236</v>
      </c>
      <c r="B27" s="160" t="s">
        <v>10</v>
      </c>
      <c r="C27" s="161">
        <v>226.5</v>
      </c>
      <c r="D27" s="161">
        <v>8</v>
      </c>
      <c r="E27" s="161">
        <v>5</v>
      </c>
      <c r="F27" s="161">
        <v>10</v>
      </c>
      <c r="G27" s="161">
        <v>35</v>
      </c>
      <c r="H27" s="161">
        <v>10</v>
      </c>
      <c r="I27" s="161">
        <v>0</v>
      </c>
      <c r="J27" s="161">
        <v>3</v>
      </c>
      <c r="K27" s="161">
        <v>22</v>
      </c>
      <c r="L27" s="161">
        <v>1</v>
      </c>
      <c r="M27" s="161">
        <v>27</v>
      </c>
      <c r="N27" s="161">
        <v>35.5</v>
      </c>
      <c r="O27" s="161">
        <v>22</v>
      </c>
      <c r="P27" s="161">
        <v>20</v>
      </c>
      <c r="Q27" s="161">
        <v>22</v>
      </c>
      <c r="R27" s="162">
        <v>6</v>
      </c>
      <c r="S27" s="153"/>
    </row>
    <row r="28" spans="1:19" s="154" customFormat="1" ht="18" customHeight="1">
      <c r="A28" s="166" t="s">
        <v>237</v>
      </c>
      <c r="B28" s="160" t="s">
        <v>10</v>
      </c>
      <c r="C28" s="161">
        <v>3168.666667</v>
      </c>
      <c r="D28" s="161">
        <v>130.5</v>
      </c>
      <c r="E28" s="161">
        <v>220.33333300000001</v>
      </c>
      <c r="F28" s="161">
        <v>221.5</v>
      </c>
      <c r="G28" s="161">
        <v>224</v>
      </c>
      <c r="H28" s="161">
        <v>132</v>
      </c>
      <c r="I28" s="161">
        <v>95</v>
      </c>
      <c r="J28" s="161">
        <v>105</v>
      </c>
      <c r="K28" s="161">
        <v>237</v>
      </c>
      <c r="L28" s="161">
        <v>294</v>
      </c>
      <c r="M28" s="161">
        <v>271</v>
      </c>
      <c r="N28" s="161">
        <v>274.41666700000002</v>
      </c>
      <c r="O28" s="161">
        <v>278.5</v>
      </c>
      <c r="P28" s="161">
        <v>281</v>
      </c>
      <c r="Q28" s="161">
        <v>278.41666700000002</v>
      </c>
      <c r="R28" s="162">
        <v>126</v>
      </c>
      <c r="S28" s="153"/>
    </row>
    <row r="29" spans="1:19" s="154" customFormat="1" ht="18" customHeight="1">
      <c r="A29" s="149" t="s">
        <v>238</v>
      </c>
      <c r="B29" s="160" t="s">
        <v>10</v>
      </c>
      <c r="C29" s="161">
        <v>1289.416667</v>
      </c>
      <c r="D29" s="161">
        <v>4</v>
      </c>
      <c r="E29" s="161">
        <v>108</v>
      </c>
      <c r="F29" s="161">
        <v>82</v>
      </c>
      <c r="G29" s="161">
        <v>15</v>
      </c>
      <c r="H29" s="161">
        <v>1</v>
      </c>
      <c r="I29" s="161">
        <v>8</v>
      </c>
      <c r="J29" s="161">
        <v>100</v>
      </c>
      <c r="K29" s="161">
        <v>49</v>
      </c>
      <c r="L29" s="161">
        <v>159</v>
      </c>
      <c r="M29" s="161">
        <v>67</v>
      </c>
      <c r="N29" s="161">
        <v>140.91666699999999</v>
      </c>
      <c r="O29" s="161">
        <v>125.5</v>
      </c>
      <c r="P29" s="161">
        <v>206</v>
      </c>
      <c r="Q29" s="161">
        <v>171</v>
      </c>
      <c r="R29" s="162">
        <v>53</v>
      </c>
      <c r="S29" s="153"/>
    </row>
    <row r="30" spans="1:19" s="154" customFormat="1" ht="18" customHeight="1">
      <c r="A30" s="149" t="s">
        <v>239</v>
      </c>
      <c r="B30" s="160" t="s">
        <v>10</v>
      </c>
      <c r="C30" s="161">
        <v>667.16666699999996</v>
      </c>
      <c r="D30" s="161">
        <v>25.5</v>
      </c>
      <c r="E30" s="161">
        <v>49.583333000000003</v>
      </c>
      <c r="F30" s="161">
        <v>40.666666999999997</v>
      </c>
      <c r="G30" s="161">
        <v>49</v>
      </c>
      <c r="H30" s="161">
        <v>62</v>
      </c>
      <c r="I30" s="161">
        <v>27</v>
      </c>
      <c r="J30" s="161">
        <v>2</v>
      </c>
      <c r="K30" s="161">
        <v>87</v>
      </c>
      <c r="L30" s="161">
        <v>39</v>
      </c>
      <c r="M30" s="161">
        <v>86</v>
      </c>
      <c r="N30" s="161">
        <v>48.166666999999997</v>
      </c>
      <c r="O30" s="161">
        <v>67</v>
      </c>
      <c r="P30" s="161">
        <v>30</v>
      </c>
      <c r="Q30" s="161">
        <v>45.25</v>
      </c>
      <c r="R30" s="162">
        <v>9</v>
      </c>
      <c r="S30" s="153"/>
    </row>
    <row r="31" spans="1:19" s="154" customFormat="1" ht="18" customHeight="1">
      <c r="A31" s="149" t="s">
        <v>240</v>
      </c>
      <c r="B31" s="160" t="s">
        <v>10</v>
      </c>
      <c r="C31" s="161">
        <v>46.75</v>
      </c>
      <c r="D31" s="161">
        <v>0</v>
      </c>
      <c r="E31" s="161">
        <v>0</v>
      </c>
      <c r="F31" s="161">
        <v>1</v>
      </c>
      <c r="G31" s="161">
        <v>0</v>
      </c>
      <c r="H31" s="161">
        <v>0</v>
      </c>
      <c r="I31" s="161">
        <v>0</v>
      </c>
      <c r="J31" s="161">
        <v>0</v>
      </c>
      <c r="K31" s="161">
        <v>14</v>
      </c>
      <c r="L31" s="161">
        <v>3</v>
      </c>
      <c r="M31" s="161">
        <v>2</v>
      </c>
      <c r="N31" s="161">
        <v>2.75</v>
      </c>
      <c r="O31" s="161">
        <v>22</v>
      </c>
      <c r="P31" s="161">
        <v>2</v>
      </c>
      <c r="Q31" s="161">
        <v>0</v>
      </c>
      <c r="R31" s="162">
        <v>0</v>
      </c>
      <c r="S31" s="153"/>
    </row>
    <row r="32" spans="1:19" s="154" customFormat="1" ht="18" customHeight="1">
      <c r="A32" s="149" t="s">
        <v>241</v>
      </c>
      <c r="B32" s="160" t="s">
        <v>10</v>
      </c>
      <c r="C32" s="161">
        <v>432.41666700000002</v>
      </c>
      <c r="D32" s="161">
        <v>16.5</v>
      </c>
      <c r="E32" s="161">
        <v>43.583333000000003</v>
      </c>
      <c r="F32" s="161">
        <v>16.666667</v>
      </c>
      <c r="G32" s="161">
        <v>36</v>
      </c>
      <c r="H32" s="161">
        <v>53</v>
      </c>
      <c r="I32" s="161">
        <v>21</v>
      </c>
      <c r="J32" s="161">
        <v>1</v>
      </c>
      <c r="K32" s="161">
        <v>40</v>
      </c>
      <c r="L32" s="161">
        <v>23</v>
      </c>
      <c r="M32" s="161">
        <v>69</v>
      </c>
      <c r="N32" s="161">
        <v>30.25</v>
      </c>
      <c r="O32" s="161">
        <v>36</v>
      </c>
      <c r="P32" s="161">
        <v>24</v>
      </c>
      <c r="Q32" s="161">
        <v>18.416667</v>
      </c>
      <c r="R32" s="162">
        <v>4</v>
      </c>
      <c r="S32" s="153"/>
    </row>
    <row r="33" spans="1:19" s="154" customFormat="1" ht="18" customHeight="1">
      <c r="A33" s="149" t="s">
        <v>242</v>
      </c>
      <c r="B33" s="160" t="s">
        <v>10</v>
      </c>
      <c r="C33" s="161">
        <v>72</v>
      </c>
      <c r="D33" s="161">
        <v>3</v>
      </c>
      <c r="E33" s="161">
        <v>1</v>
      </c>
      <c r="F33" s="161">
        <v>14</v>
      </c>
      <c r="G33" s="161">
        <v>4</v>
      </c>
      <c r="H33" s="161">
        <v>2</v>
      </c>
      <c r="I33" s="161">
        <v>2</v>
      </c>
      <c r="J33" s="161">
        <v>1</v>
      </c>
      <c r="K33" s="161">
        <v>19</v>
      </c>
      <c r="L33" s="161">
        <v>3</v>
      </c>
      <c r="M33" s="161">
        <v>7</v>
      </c>
      <c r="N33" s="161">
        <v>5.5833329999999997</v>
      </c>
      <c r="O33" s="161">
        <v>4</v>
      </c>
      <c r="P33" s="161">
        <v>1</v>
      </c>
      <c r="Q33" s="161">
        <v>1.4166669999999999</v>
      </c>
      <c r="R33" s="162">
        <v>4</v>
      </c>
      <c r="S33" s="153"/>
    </row>
    <row r="34" spans="1:19" s="154" customFormat="1" ht="18" customHeight="1">
      <c r="A34" s="149" t="s">
        <v>243</v>
      </c>
      <c r="B34" s="160" t="s">
        <v>10</v>
      </c>
      <c r="C34" s="161">
        <v>116</v>
      </c>
      <c r="D34" s="161">
        <v>6</v>
      </c>
      <c r="E34" s="161">
        <v>5</v>
      </c>
      <c r="F34" s="161">
        <v>9</v>
      </c>
      <c r="G34" s="161">
        <v>9</v>
      </c>
      <c r="H34" s="161">
        <v>7</v>
      </c>
      <c r="I34" s="161">
        <v>4</v>
      </c>
      <c r="J34" s="161">
        <v>0</v>
      </c>
      <c r="K34" s="161">
        <v>14</v>
      </c>
      <c r="L34" s="161">
        <v>10</v>
      </c>
      <c r="M34" s="161">
        <v>8</v>
      </c>
      <c r="N34" s="161">
        <v>9.5833329999999997</v>
      </c>
      <c r="O34" s="161">
        <v>5</v>
      </c>
      <c r="P34" s="161">
        <v>3</v>
      </c>
      <c r="Q34" s="161">
        <v>25.416667</v>
      </c>
      <c r="R34" s="162">
        <v>1</v>
      </c>
      <c r="S34" s="153"/>
    </row>
    <row r="35" spans="1:19" s="154" customFormat="1" ht="18" customHeight="1">
      <c r="A35" s="149" t="s">
        <v>244</v>
      </c>
      <c r="B35" s="160" t="s">
        <v>10</v>
      </c>
      <c r="C35" s="161">
        <v>1212.083333</v>
      </c>
      <c r="D35" s="161">
        <v>101</v>
      </c>
      <c r="E35" s="161">
        <v>62.75</v>
      </c>
      <c r="F35" s="161">
        <v>98.833332999999996</v>
      </c>
      <c r="G35" s="161">
        <v>160</v>
      </c>
      <c r="H35" s="161">
        <v>69</v>
      </c>
      <c r="I35" s="161">
        <v>60</v>
      </c>
      <c r="J35" s="161">
        <v>3</v>
      </c>
      <c r="K35" s="161">
        <v>101</v>
      </c>
      <c r="L35" s="161">
        <v>96</v>
      </c>
      <c r="M35" s="161">
        <v>118</v>
      </c>
      <c r="N35" s="161">
        <v>85.333332999999996</v>
      </c>
      <c r="O35" s="161">
        <v>86</v>
      </c>
      <c r="P35" s="161">
        <v>45</v>
      </c>
      <c r="Q35" s="161">
        <v>62.166666999999997</v>
      </c>
      <c r="R35" s="162">
        <v>64</v>
      </c>
      <c r="S35" s="153"/>
    </row>
    <row r="36" spans="1:19" s="154" customFormat="1" ht="18" customHeight="1">
      <c r="A36" s="149" t="s">
        <v>245</v>
      </c>
      <c r="B36" s="160" t="s">
        <v>10</v>
      </c>
      <c r="C36" s="161">
        <v>232.75</v>
      </c>
      <c r="D36" s="161">
        <v>28.333333</v>
      </c>
      <c r="E36" s="161">
        <v>12</v>
      </c>
      <c r="F36" s="161">
        <v>12</v>
      </c>
      <c r="G36" s="161">
        <v>37</v>
      </c>
      <c r="H36" s="161">
        <v>9</v>
      </c>
      <c r="I36" s="161">
        <v>1</v>
      </c>
      <c r="J36" s="161">
        <v>2</v>
      </c>
      <c r="K36" s="161">
        <v>21</v>
      </c>
      <c r="L36" s="161">
        <v>11</v>
      </c>
      <c r="M36" s="161">
        <v>31</v>
      </c>
      <c r="N36" s="161">
        <v>22.416667</v>
      </c>
      <c r="O36" s="161">
        <v>17</v>
      </c>
      <c r="P36" s="161">
        <v>9</v>
      </c>
      <c r="Q36" s="161">
        <v>13</v>
      </c>
      <c r="R36" s="162">
        <v>7</v>
      </c>
      <c r="S36" s="153"/>
    </row>
    <row r="37" spans="1:19" s="154" customFormat="1" ht="18" customHeight="1">
      <c r="A37" s="149" t="s">
        <v>246</v>
      </c>
      <c r="B37" s="160" t="s">
        <v>10</v>
      </c>
      <c r="C37" s="161">
        <v>106.833333</v>
      </c>
      <c r="D37" s="161">
        <v>11</v>
      </c>
      <c r="E37" s="161">
        <v>9</v>
      </c>
      <c r="F37" s="161">
        <v>5</v>
      </c>
      <c r="G37" s="161">
        <v>9</v>
      </c>
      <c r="H37" s="161">
        <v>6</v>
      </c>
      <c r="I37" s="161">
        <v>2</v>
      </c>
      <c r="J37" s="161">
        <v>1</v>
      </c>
      <c r="K37" s="161">
        <v>14</v>
      </c>
      <c r="L37" s="161">
        <v>7</v>
      </c>
      <c r="M37" s="161">
        <v>11</v>
      </c>
      <c r="N37" s="161">
        <v>5.8333329999999997</v>
      </c>
      <c r="O37" s="161">
        <v>0</v>
      </c>
      <c r="P37" s="161">
        <v>3</v>
      </c>
      <c r="Q37" s="161">
        <v>8</v>
      </c>
      <c r="R37" s="162">
        <v>15</v>
      </c>
      <c r="S37" s="153"/>
    </row>
    <row r="38" spans="1:19" s="154" customFormat="1" ht="18" customHeight="1">
      <c r="A38" s="149" t="s">
        <v>247</v>
      </c>
      <c r="B38" s="160" t="s">
        <v>10</v>
      </c>
      <c r="C38" s="161">
        <v>89.833332999999996</v>
      </c>
      <c r="D38" s="161">
        <v>4.8333329999999997</v>
      </c>
      <c r="E38" s="161">
        <v>5</v>
      </c>
      <c r="F38" s="161">
        <v>5</v>
      </c>
      <c r="G38" s="161">
        <v>14</v>
      </c>
      <c r="H38" s="161">
        <v>10</v>
      </c>
      <c r="I38" s="161">
        <v>3</v>
      </c>
      <c r="J38" s="161">
        <v>0</v>
      </c>
      <c r="K38" s="161">
        <v>9</v>
      </c>
      <c r="L38" s="161">
        <v>9</v>
      </c>
      <c r="M38" s="161">
        <v>8</v>
      </c>
      <c r="N38" s="161">
        <v>10</v>
      </c>
      <c r="O38" s="161">
        <v>2</v>
      </c>
      <c r="P38" s="161">
        <v>4</v>
      </c>
      <c r="Q38" s="161">
        <v>3</v>
      </c>
      <c r="R38" s="162">
        <v>3</v>
      </c>
      <c r="S38" s="153"/>
    </row>
    <row r="39" spans="1:19" s="154" customFormat="1" ht="18" customHeight="1">
      <c r="A39" s="149" t="s">
        <v>248</v>
      </c>
      <c r="B39" s="160" t="s">
        <v>10</v>
      </c>
      <c r="C39" s="161">
        <v>29.75</v>
      </c>
      <c r="D39" s="161">
        <v>0</v>
      </c>
      <c r="E39" s="161">
        <v>8.3333000000000004E-2</v>
      </c>
      <c r="F39" s="161">
        <v>3</v>
      </c>
      <c r="G39" s="161">
        <v>6</v>
      </c>
      <c r="H39" s="161">
        <v>4</v>
      </c>
      <c r="I39" s="161">
        <v>1</v>
      </c>
      <c r="J39" s="161">
        <v>0</v>
      </c>
      <c r="K39" s="161">
        <v>2</v>
      </c>
      <c r="L39" s="161">
        <v>3</v>
      </c>
      <c r="M39" s="161">
        <v>1</v>
      </c>
      <c r="N39" s="161">
        <v>3.6666669999999999</v>
      </c>
      <c r="O39" s="161">
        <v>3</v>
      </c>
      <c r="P39" s="161">
        <v>1</v>
      </c>
      <c r="Q39" s="161">
        <v>0</v>
      </c>
      <c r="R39" s="162">
        <v>2</v>
      </c>
      <c r="S39" s="153"/>
    </row>
    <row r="40" spans="1:19" s="154" customFormat="1" ht="18" customHeight="1">
      <c r="A40" s="149" t="s">
        <v>249</v>
      </c>
      <c r="B40" s="160" t="s">
        <v>10</v>
      </c>
      <c r="C40" s="161">
        <v>44.75</v>
      </c>
      <c r="D40" s="161">
        <v>7</v>
      </c>
      <c r="E40" s="161">
        <v>3</v>
      </c>
      <c r="F40" s="161">
        <v>3</v>
      </c>
      <c r="G40" s="161">
        <v>10</v>
      </c>
      <c r="H40" s="161">
        <v>6</v>
      </c>
      <c r="I40" s="161">
        <v>0</v>
      </c>
      <c r="J40" s="161">
        <v>0</v>
      </c>
      <c r="K40" s="161">
        <v>3</v>
      </c>
      <c r="L40" s="161">
        <v>0</v>
      </c>
      <c r="M40" s="161">
        <v>3</v>
      </c>
      <c r="N40" s="161">
        <v>6.75</v>
      </c>
      <c r="O40" s="161">
        <v>2</v>
      </c>
      <c r="P40" s="161">
        <v>0</v>
      </c>
      <c r="Q40" s="161">
        <v>0</v>
      </c>
      <c r="R40" s="162">
        <v>1</v>
      </c>
      <c r="S40" s="153"/>
    </row>
    <row r="41" spans="1:19" s="154" customFormat="1" ht="18" customHeight="1">
      <c r="A41" s="149" t="s">
        <v>250</v>
      </c>
      <c r="B41" s="160" t="s">
        <v>10</v>
      </c>
      <c r="C41" s="161">
        <v>14</v>
      </c>
      <c r="D41" s="161">
        <v>1</v>
      </c>
      <c r="E41" s="161">
        <v>1</v>
      </c>
      <c r="F41" s="161">
        <v>4</v>
      </c>
      <c r="G41" s="161">
        <v>3</v>
      </c>
      <c r="H41" s="161">
        <v>0</v>
      </c>
      <c r="I41" s="161">
        <v>0</v>
      </c>
      <c r="J41" s="161">
        <v>0</v>
      </c>
      <c r="K41" s="161">
        <v>0</v>
      </c>
      <c r="L41" s="161">
        <v>3</v>
      </c>
      <c r="M41" s="161">
        <v>0</v>
      </c>
      <c r="N41" s="161">
        <v>0</v>
      </c>
      <c r="O41" s="161">
        <v>0</v>
      </c>
      <c r="P41" s="161">
        <v>1</v>
      </c>
      <c r="Q41" s="161">
        <v>0</v>
      </c>
      <c r="R41" s="162">
        <v>1</v>
      </c>
      <c r="S41" s="153"/>
    </row>
    <row r="42" spans="1:19" s="154" customFormat="1" ht="18" customHeight="1">
      <c r="A42" s="149" t="s">
        <v>251</v>
      </c>
      <c r="B42" s="160" t="s">
        <v>10</v>
      </c>
      <c r="C42" s="161">
        <v>59</v>
      </c>
      <c r="D42" s="161">
        <v>7</v>
      </c>
      <c r="E42" s="161">
        <v>4</v>
      </c>
      <c r="F42" s="161">
        <v>4</v>
      </c>
      <c r="G42" s="161">
        <v>7</v>
      </c>
      <c r="H42" s="161">
        <v>2</v>
      </c>
      <c r="I42" s="161">
        <v>1</v>
      </c>
      <c r="J42" s="161">
        <v>0</v>
      </c>
      <c r="K42" s="161">
        <v>5</v>
      </c>
      <c r="L42" s="161">
        <v>11</v>
      </c>
      <c r="M42" s="161">
        <v>4</v>
      </c>
      <c r="N42" s="161">
        <v>1</v>
      </c>
      <c r="O42" s="161">
        <v>5</v>
      </c>
      <c r="P42" s="161">
        <v>4</v>
      </c>
      <c r="Q42" s="161">
        <v>2</v>
      </c>
      <c r="R42" s="162">
        <v>2</v>
      </c>
      <c r="S42" s="153"/>
    </row>
    <row r="43" spans="1:19" s="154" customFormat="1" ht="18" customHeight="1">
      <c r="A43" s="149" t="s">
        <v>252</v>
      </c>
      <c r="B43" s="160" t="s">
        <v>10</v>
      </c>
      <c r="C43" s="161">
        <v>3</v>
      </c>
      <c r="D43" s="161">
        <v>0</v>
      </c>
      <c r="E43" s="161">
        <v>0</v>
      </c>
      <c r="F43" s="161">
        <v>0</v>
      </c>
      <c r="G43" s="161">
        <v>1</v>
      </c>
      <c r="H43" s="161">
        <v>0</v>
      </c>
      <c r="I43" s="161">
        <v>0</v>
      </c>
      <c r="J43" s="161">
        <v>0</v>
      </c>
      <c r="K43" s="161">
        <v>1</v>
      </c>
      <c r="L43" s="161">
        <v>1</v>
      </c>
      <c r="M43" s="161">
        <v>0</v>
      </c>
      <c r="N43" s="161">
        <v>0</v>
      </c>
      <c r="O43" s="161">
        <v>0</v>
      </c>
      <c r="P43" s="161">
        <v>0</v>
      </c>
      <c r="Q43" s="161">
        <v>0</v>
      </c>
      <c r="R43" s="162">
        <v>0</v>
      </c>
      <c r="S43" s="153"/>
    </row>
    <row r="44" spans="1:19" s="154" customFormat="1" ht="18" customHeight="1">
      <c r="A44" s="149" t="s">
        <v>253</v>
      </c>
      <c r="B44" s="160" t="s">
        <v>10</v>
      </c>
      <c r="C44" s="161">
        <v>23</v>
      </c>
      <c r="D44" s="161">
        <v>2</v>
      </c>
      <c r="E44" s="161">
        <v>0</v>
      </c>
      <c r="F44" s="161">
        <v>3</v>
      </c>
      <c r="G44" s="161">
        <v>5</v>
      </c>
      <c r="H44" s="161">
        <v>2</v>
      </c>
      <c r="I44" s="161">
        <v>2</v>
      </c>
      <c r="J44" s="161">
        <v>0</v>
      </c>
      <c r="K44" s="161">
        <v>4</v>
      </c>
      <c r="L44" s="161">
        <v>1</v>
      </c>
      <c r="M44" s="161">
        <v>1</v>
      </c>
      <c r="N44" s="161">
        <v>0</v>
      </c>
      <c r="O44" s="161">
        <v>2</v>
      </c>
      <c r="P44" s="161">
        <v>1</v>
      </c>
      <c r="Q44" s="161">
        <v>0</v>
      </c>
      <c r="R44" s="162">
        <v>0</v>
      </c>
      <c r="S44" s="153"/>
    </row>
    <row r="45" spans="1:19" s="154" customFormat="1" ht="18" customHeight="1">
      <c r="A45" s="149" t="s">
        <v>254</v>
      </c>
      <c r="B45" s="160" t="s">
        <v>10</v>
      </c>
      <c r="C45" s="161">
        <v>300.75</v>
      </c>
      <c r="D45" s="161">
        <v>19.833333</v>
      </c>
      <c r="E45" s="161">
        <v>14.583333</v>
      </c>
      <c r="F45" s="161">
        <v>15.833333</v>
      </c>
      <c r="G45" s="161">
        <v>48</v>
      </c>
      <c r="H45" s="161">
        <v>12</v>
      </c>
      <c r="I45" s="161">
        <v>24</v>
      </c>
      <c r="J45" s="161">
        <v>0</v>
      </c>
      <c r="K45" s="161">
        <v>18</v>
      </c>
      <c r="L45" s="161">
        <v>26</v>
      </c>
      <c r="M45" s="161">
        <v>25</v>
      </c>
      <c r="N45" s="161">
        <v>19.666667</v>
      </c>
      <c r="O45" s="161">
        <v>34</v>
      </c>
      <c r="P45" s="161">
        <v>14</v>
      </c>
      <c r="Q45" s="161">
        <v>18.833333</v>
      </c>
      <c r="R45" s="162">
        <v>11</v>
      </c>
      <c r="S45" s="153"/>
    </row>
    <row r="46" spans="1:19" s="154" customFormat="1" ht="18" customHeight="1">
      <c r="A46" s="149" t="s">
        <v>255</v>
      </c>
      <c r="B46" s="160" t="s">
        <v>10</v>
      </c>
      <c r="C46" s="161">
        <v>68</v>
      </c>
      <c r="D46" s="161">
        <v>2</v>
      </c>
      <c r="E46" s="161">
        <v>3</v>
      </c>
      <c r="F46" s="161">
        <v>6</v>
      </c>
      <c r="G46" s="161">
        <v>7</v>
      </c>
      <c r="H46" s="161">
        <v>0</v>
      </c>
      <c r="I46" s="161">
        <v>18</v>
      </c>
      <c r="J46" s="161">
        <v>0</v>
      </c>
      <c r="K46" s="161">
        <v>11</v>
      </c>
      <c r="L46" s="161">
        <v>4</v>
      </c>
      <c r="M46" s="161">
        <v>3</v>
      </c>
      <c r="N46" s="161">
        <v>3</v>
      </c>
      <c r="O46" s="161">
        <v>4</v>
      </c>
      <c r="P46" s="161">
        <v>2</v>
      </c>
      <c r="Q46" s="161">
        <v>4</v>
      </c>
      <c r="R46" s="162">
        <v>1</v>
      </c>
      <c r="S46" s="153"/>
    </row>
    <row r="47" spans="1:19" s="154" customFormat="1" ht="18" customHeight="1">
      <c r="A47" s="149" t="s">
        <v>256</v>
      </c>
      <c r="B47" s="160" t="s">
        <v>10</v>
      </c>
      <c r="C47" s="161">
        <v>53.416666999999997</v>
      </c>
      <c r="D47" s="161">
        <v>2.5</v>
      </c>
      <c r="E47" s="161">
        <v>3</v>
      </c>
      <c r="F47" s="161">
        <v>3</v>
      </c>
      <c r="G47" s="161">
        <v>2</v>
      </c>
      <c r="H47" s="161">
        <v>5</v>
      </c>
      <c r="I47" s="161">
        <v>2</v>
      </c>
      <c r="J47" s="161">
        <v>0</v>
      </c>
      <c r="K47" s="161">
        <v>5</v>
      </c>
      <c r="L47" s="161">
        <v>13</v>
      </c>
      <c r="M47" s="161">
        <v>8</v>
      </c>
      <c r="N47" s="161">
        <v>1.75</v>
      </c>
      <c r="O47" s="161">
        <v>1</v>
      </c>
      <c r="P47" s="161">
        <v>1</v>
      </c>
      <c r="Q47" s="161">
        <v>2.1666669999999999</v>
      </c>
      <c r="R47" s="162">
        <v>4</v>
      </c>
      <c r="S47" s="153"/>
    </row>
    <row r="48" spans="1:19" s="154" customFormat="1" ht="18" customHeight="1">
      <c r="A48" s="149" t="s">
        <v>257</v>
      </c>
      <c r="B48" s="160" t="s">
        <v>10</v>
      </c>
      <c r="C48" s="161">
        <v>29.083333</v>
      </c>
      <c r="D48" s="161">
        <v>3</v>
      </c>
      <c r="E48" s="161">
        <v>0</v>
      </c>
      <c r="F48" s="161">
        <v>1</v>
      </c>
      <c r="G48" s="161">
        <v>2</v>
      </c>
      <c r="H48" s="161">
        <v>5</v>
      </c>
      <c r="I48" s="161">
        <v>2</v>
      </c>
      <c r="J48" s="161">
        <v>0</v>
      </c>
      <c r="K48" s="161">
        <v>1</v>
      </c>
      <c r="L48" s="161">
        <v>4</v>
      </c>
      <c r="M48" s="161">
        <v>0</v>
      </c>
      <c r="N48" s="161">
        <v>1.0833330000000001</v>
      </c>
      <c r="O48" s="161">
        <v>1</v>
      </c>
      <c r="P48" s="161">
        <v>3</v>
      </c>
      <c r="Q48" s="161">
        <v>5</v>
      </c>
      <c r="R48" s="162">
        <v>1</v>
      </c>
      <c r="S48" s="153"/>
    </row>
    <row r="49" spans="1:19" s="154" customFormat="1" ht="18" customHeight="1">
      <c r="A49" s="149" t="s">
        <v>258</v>
      </c>
      <c r="B49" s="160" t="s">
        <v>10</v>
      </c>
      <c r="C49" s="161">
        <v>157.91666699999999</v>
      </c>
      <c r="D49" s="161">
        <v>12.5</v>
      </c>
      <c r="E49" s="161">
        <v>8.0833329999999997</v>
      </c>
      <c r="F49" s="161">
        <v>34</v>
      </c>
      <c r="G49" s="161">
        <v>9</v>
      </c>
      <c r="H49" s="161">
        <v>8</v>
      </c>
      <c r="I49" s="161">
        <v>4</v>
      </c>
      <c r="J49" s="161">
        <v>0</v>
      </c>
      <c r="K49" s="161">
        <v>7</v>
      </c>
      <c r="L49" s="161">
        <v>3</v>
      </c>
      <c r="M49" s="161">
        <v>23</v>
      </c>
      <c r="N49" s="161">
        <v>10.166667</v>
      </c>
      <c r="O49" s="161">
        <v>15</v>
      </c>
      <c r="P49" s="161">
        <v>2</v>
      </c>
      <c r="Q49" s="161">
        <v>6.1666670000000003</v>
      </c>
      <c r="R49" s="162">
        <v>16</v>
      </c>
      <c r="S49" s="153"/>
    </row>
    <row r="50" spans="1:19" s="154" customFormat="1" ht="18" customHeight="1">
      <c r="A50" s="149" t="s">
        <v>259</v>
      </c>
      <c r="B50" s="160" t="s">
        <v>10</v>
      </c>
      <c r="C50" s="161">
        <v>0</v>
      </c>
      <c r="D50" s="161">
        <v>0</v>
      </c>
      <c r="E50" s="161">
        <v>0</v>
      </c>
      <c r="F50" s="161">
        <v>0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1">
        <v>0</v>
      </c>
      <c r="N50" s="161">
        <v>0</v>
      </c>
      <c r="O50" s="161">
        <v>0</v>
      </c>
      <c r="P50" s="161">
        <v>0</v>
      </c>
      <c r="Q50" s="161">
        <v>0</v>
      </c>
      <c r="R50" s="162">
        <v>0</v>
      </c>
      <c r="S50" s="153"/>
    </row>
    <row r="51" spans="1:19" s="154" customFormat="1" ht="18" customHeight="1">
      <c r="A51" s="166" t="s">
        <v>260</v>
      </c>
      <c r="B51" s="160" t="s">
        <v>10</v>
      </c>
      <c r="C51" s="161">
        <v>3168.666667</v>
      </c>
      <c r="D51" s="161">
        <v>130.5</v>
      </c>
      <c r="E51" s="161">
        <v>220.33333300000001</v>
      </c>
      <c r="F51" s="161">
        <v>221.5</v>
      </c>
      <c r="G51" s="161">
        <v>224</v>
      </c>
      <c r="H51" s="161">
        <v>132</v>
      </c>
      <c r="I51" s="161">
        <v>95</v>
      </c>
      <c r="J51" s="161">
        <v>105</v>
      </c>
      <c r="K51" s="161">
        <v>237</v>
      </c>
      <c r="L51" s="161">
        <v>294</v>
      </c>
      <c r="M51" s="161">
        <v>271</v>
      </c>
      <c r="N51" s="161">
        <v>274.41666700000002</v>
      </c>
      <c r="O51" s="161">
        <v>278.5</v>
      </c>
      <c r="P51" s="161">
        <v>281</v>
      </c>
      <c r="Q51" s="161">
        <v>278.41666700000002</v>
      </c>
      <c r="R51" s="162">
        <v>126</v>
      </c>
      <c r="S51" s="153"/>
    </row>
    <row r="52" spans="1:19" s="154" customFormat="1" ht="18" customHeight="1">
      <c r="A52" s="149" t="s">
        <v>261</v>
      </c>
      <c r="B52" s="160" t="s">
        <v>10</v>
      </c>
      <c r="C52" s="161">
        <v>89.916667000000004</v>
      </c>
      <c r="D52" s="161">
        <v>1</v>
      </c>
      <c r="E52" s="161">
        <v>0</v>
      </c>
      <c r="F52" s="161">
        <v>9</v>
      </c>
      <c r="G52" s="161">
        <v>6</v>
      </c>
      <c r="H52" s="161">
        <v>24</v>
      </c>
      <c r="I52" s="161">
        <v>1</v>
      </c>
      <c r="J52" s="161">
        <v>1</v>
      </c>
      <c r="K52" s="161">
        <v>2</v>
      </c>
      <c r="L52" s="161">
        <v>6</v>
      </c>
      <c r="M52" s="161">
        <v>0</v>
      </c>
      <c r="N52" s="161">
        <v>9.9166670000000003</v>
      </c>
      <c r="O52" s="161">
        <v>15</v>
      </c>
      <c r="P52" s="161">
        <v>7</v>
      </c>
      <c r="Q52" s="161">
        <v>4</v>
      </c>
      <c r="R52" s="162">
        <v>4</v>
      </c>
      <c r="S52" s="153"/>
    </row>
    <row r="53" spans="1:19" s="154" customFormat="1" ht="18" customHeight="1">
      <c r="A53" s="149" t="s">
        <v>262</v>
      </c>
      <c r="B53" s="160" t="s">
        <v>10</v>
      </c>
      <c r="C53" s="161">
        <v>248.08333300000001</v>
      </c>
      <c r="D53" s="161">
        <v>14</v>
      </c>
      <c r="E53" s="161">
        <v>15.166667</v>
      </c>
      <c r="F53" s="161">
        <v>25.833333</v>
      </c>
      <c r="G53" s="161">
        <v>24</v>
      </c>
      <c r="H53" s="161">
        <v>19</v>
      </c>
      <c r="I53" s="161">
        <v>13</v>
      </c>
      <c r="J53" s="161">
        <v>0</v>
      </c>
      <c r="K53" s="161">
        <v>40</v>
      </c>
      <c r="L53" s="161">
        <v>27</v>
      </c>
      <c r="M53" s="161">
        <v>21</v>
      </c>
      <c r="N53" s="161">
        <v>12.666667</v>
      </c>
      <c r="O53" s="161">
        <v>15</v>
      </c>
      <c r="P53" s="161">
        <v>4</v>
      </c>
      <c r="Q53" s="161">
        <v>6.4166670000000003</v>
      </c>
      <c r="R53" s="162">
        <v>11</v>
      </c>
      <c r="S53" s="153"/>
    </row>
    <row r="54" spans="1:19" s="154" customFormat="1" ht="18" customHeight="1">
      <c r="A54" s="149" t="s">
        <v>263</v>
      </c>
      <c r="B54" s="160" t="s">
        <v>10</v>
      </c>
      <c r="C54" s="161">
        <v>352.16666700000002</v>
      </c>
      <c r="D54" s="161">
        <v>33.833333000000003</v>
      </c>
      <c r="E54" s="161">
        <v>15</v>
      </c>
      <c r="F54" s="161">
        <v>49</v>
      </c>
      <c r="G54" s="161">
        <v>33</v>
      </c>
      <c r="H54" s="161">
        <v>24</v>
      </c>
      <c r="I54" s="161">
        <v>16</v>
      </c>
      <c r="J54" s="161">
        <v>0</v>
      </c>
      <c r="K54" s="161">
        <v>25</v>
      </c>
      <c r="L54" s="161">
        <v>28</v>
      </c>
      <c r="M54" s="161">
        <v>43</v>
      </c>
      <c r="N54" s="161">
        <v>17.333333</v>
      </c>
      <c r="O54" s="161">
        <v>34</v>
      </c>
      <c r="P54" s="161">
        <v>4</v>
      </c>
      <c r="Q54" s="161">
        <v>9</v>
      </c>
      <c r="R54" s="162">
        <v>21</v>
      </c>
      <c r="S54" s="153"/>
    </row>
    <row r="55" spans="1:19" s="154" customFormat="1" ht="18" customHeight="1">
      <c r="A55" s="149" t="s">
        <v>264</v>
      </c>
      <c r="B55" s="160" t="s">
        <v>10</v>
      </c>
      <c r="C55" s="161">
        <v>418.66666700000002</v>
      </c>
      <c r="D55" s="161">
        <v>38.333333000000003</v>
      </c>
      <c r="E55" s="161">
        <v>28.583333</v>
      </c>
      <c r="F55" s="161">
        <v>18</v>
      </c>
      <c r="G55" s="161">
        <v>58</v>
      </c>
      <c r="H55" s="161">
        <v>19</v>
      </c>
      <c r="I55" s="161">
        <v>11</v>
      </c>
      <c r="J55" s="161">
        <v>2</v>
      </c>
      <c r="K55" s="161">
        <v>32</v>
      </c>
      <c r="L55" s="161">
        <v>38</v>
      </c>
      <c r="M55" s="161">
        <v>46</v>
      </c>
      <c r="N55" s="161">
        <v>39.416666999999997</v>
      </c>
      <c r="O55" s="161">
        <v>34</v>
      </c>
      <c r="P55" s="161">
        <v>16</v>
      </c>
      <c r="Q55" s="161">
        <v>15.333333</v>
      </c>
      <c r="R55" s="162">
        <v>23</v>
      </c>
      <c r="S55" s="153"/>
    </row>
    <row r="56" spans="1:19" s="154" customFormat="1" ht="18" customHeight="1">
      <c r="A56" s="149" t="s">
        <v>265</v>
      </c>
      <c r="B56" s="160" t="s">
        <v>10</v>
      </c>
      <c r="C56" s="161">
        <v>1263.75</v>
      </c>
      <c r="D56" s="161">
        <v>2</v>
      </c>
      <c r="E56" s="161">
        <v>109</v>
      </c>
      <c r="F56" s="161">
        <v>80</v>
      </c>
      <c r="G56" s="161">
        <v>8</v>
      </c>
      <c r="H56" s="161">
        <v>1</v>
      </c>
      <c r="I56" s="161">
        <v>8</v>
      </c>
      <c r="J56" s="161">
        <v>99</v>
      </c>
      <c r="K56" s="161">
        <v>50</v>
      </c>
      <c r="L56" s="161">
        <v>162</v>
      </c>
      <c r="M56" s="161">
        <v>67</v>
      </c>
      <c r="N56" s="161">
        <v>136.25</v>
      </c>
      <c r="O56" s="161">
        <v>126.5</v>
      </c>
      <c r="P56" s="161">
        <v>201</v>
      </c>
      <c r="Q56" s="161">
        <v>163</v>
      </c>
      <c r="R56" s="162">
        <v>51</v>
      </c>
      <c r="S56" s="153"/>
    </row>
    <row r="57" spans="1:19" s="154" customFormat="1" ht="18" customHeight="1">
      <c r="A57" s="149" t="s">
        <v>266</v>
      </c>
      <c r="B57" s="160" t="s">
        <v>10</v>
      </c>
      <c r="C57" s="161">
        <v>342.41666700000002</v>
      </c>
      <c r="D57" s="161">
        <v>13</v>
      </c>
      <c r="E57" s="161">
        <v>34.583333000000003</v>
      </c>
      <c r="F57" s="161">
        <v>7.8333329999999997</v>
      </c>
      <c r="G57" s="161">
        <v>31</v>
      </c>
      <c r="H57" s="161">
        <v>13</v>
      </c>
      <c r="I57" s="161">
        <v>10</v>
      </c>
      <c r="J57" s="161">
        <v>3</v>
      </c>
      <c r="K57" s="161">
        <v>45</v>
      </c>
      <c r="L57" s="161">
        <v>15</v>
      </c>
      <c r="M57" s="161">
        <v>54</v>
      </c>
      <c r="N57" s="161">
        <v>29.583333</v>
      </c>
      <c r="O57" s="161">
        <v>37</v>
      </c>
      <c r="P57" s="161">
        <v>21</v>
      </c>
      <c r="Q57" s="161">
        <v>17.416667</v>
      </c>
      <c r="R57" s="162">
        <v>11</v>
      </c>
      <c r="S57" s="153"/>
    </row>
    <row r="58" spans="1:19" s="154" customFormat="1" ht="18" customHeight="1">
      <c r="A58" s="149" t="s">
        <v>267</v>
      </c>
      <c r="B58" s="160" t="s">
        <v>10</v>
      </c>
      <c r="C58" s="161">
        <v>5</v>
      </c>
      <c r="D58" s="161">
        <v>0</v>
      </c>
      <c r="E58" s="161">
        <v>0</v>
      </c>
      <c r="F58" s="161">
        <v>0</v>
      </c>
      <c r="G58" s="161">
        <v>1</v>
      </c>
      <c r="H58" s="161">
        <v>0</v>
      </c>
      <c r="I58" s="161">
        <v>1</v>
      </c>
      <c r="J58" s="161">
        <v>0</v>
      </c>
      <c r="K58" s="161">
        <v>1</v>
      </c>
      <c r="L58" s="161">
        <v>2</v>
      </c>
      <c r="M58" s="161">
        <v>0</v>
      </c>
      <c r="N58" s="161">
        <v>0</v>
      </c>
      <c r="O58" s="161">
        <v>0</v>
      </c>
      <c r="P58" s="161">
        <v>0</v>
      </c>
      <c r="Q58" s="161">
        <v>0</v>
      </c>
      <c r="R58" s="162">
        <v>0</v>
      </c>
      <c r="S58" s="153"/>
    </row>
    <row r="59" spans="1:19" s="154" customFormat="1" ht="18" customHeight="1">
      <c r="A59" s="152" t="s">
        <v>268</v>
      </c>
      <c r="B59" s="164" t="s">
        <v>10</v>
      </c>
      <c r="C59" s="351">
        <v>448.66666700000002</v>
      </c>
      <c r="D59" s="351">
        <v>28.333333</v>
      </c>
      <c r="E59" s="351">
        <v>18</v>
      </c>
      <c r="F59" s="351">
        <v>31.833333</v>
      </c>
      <c r="G59" s="351">
        <v>63</v>
      </c>
      <c r="H59" s="351">
        <v>32</v>
      </c>
      <c r="I59" s="351">
        <v>35</v>
      </c>
      <c r="J59" s="351">
        <v>0</v>
      </c>
      <c r="K59" s="351">
        <v>42</v>
      </c>
      <c r="L59" s="351">
        <v>16</v>
      </c>
      <c r="M59" s="351">
        <v>40</v>
      </c>
      <c r="N59" s="351">
        <v>29.25</v>
      </c>
      <c r="O59" s="351">
        <v>17</v>
      </c>
      <c r="P59" s="351">
        <v>28</v>
      </c>
      <c r="Q59" s="351">
        <v>63.25</v>
      </c>
      <c r="R59" s="352">
        <v>5</v>
      </c>
      <c r="S59" s="153"/>
    </row>
  </sheetData>
  <mergeCells count="1">
    <mergeCell ref="A1:R1"/>
  </mergeCells>
  <phoneticPr fontId="40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S59"/>
  <sheetViews>
    <sheetView showZeros="0" zoomScaleNormal="100" workbookViewId="0">
      <pane ySplit="2" topLeftCell="A24" activePane="bottomLeft" state="frozen"/>
      <selection activeCell="C5" sqref="C5"/>
      <selection pane="bottomLeft" activeCell="S17" sqref="S17"/>
    </sheetView>
  </sheetViews>
  <sheetFormatPr defaultRowHeight="14.25"/>
  <cols>
    <col min="1" max="1" width="32.375" customWidth="1"/>
    <col min="2" max="2" width="5.5" customWidth="1"/>
    <col min="3" max="3" width="7.875" customWidth="1"/>
    <col min="4" max="18" width="6.75" customWidth="1"/>
    <col min="19" max="19" width="8.875" style="1" customWidth="1"/>
  </cols>
  <sheetData>
    <row r="1" spans="1:19" ht="24" customHeight="1">
      <c r="A1" s="442" t="s">
        <v>181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442"/>
      <c r="Q1" s="442"/>
      <c r="R1" s="442"/>
    </row>
    <row r="2" spans="1:19" s="154" customFormat="1" ht="22.9" customHeight="1">
      <c r="A2" s="144" t="s">
        <v>43</v>
      </c>
      <c r="B2" s="167" t="s">
        <v>44</v>
      </c>
      <c r="C2" s="168" t="s">
        <v>105</v>
      </c>
      <c r="D2" s="168" t="s">
        <v>11</v>
      </c>
      <c r="E2" s="168" t="s">
        <v>12</v>
      </c>
      <c r="F2" s="168" t="s">
        <v>13</v>
      </c>
      <c r="G2" s="168" t="s">
        <v>14</v>
      </c>
      <c r="H2" s="168" t="s">
        <v>15</v>
      </c>
      <c r="I2" s="168" t="s">
        <v>16</v>
      </c>
      <c r="J2" s="168" t="s">
        <v>17</v>
      </c>
      <c r="K2" s="168" t="s">
        <v>18</v>
      </c>
      <c r="L2" s="168" t="s">
        <v>19</v>
      </c>
      <c r="M2" s="168" t="s">
        <v>20</v>
      </c>
      <c r="N2" s="168" t="s">
        <v>21</v>
      </c>
      <c r="O2" s="168" t="s">
        <v>22</v>
      </c>
      <c r="P2" s="169" t="s">
        <v>23</v>
      </c>
      <c r="Q2" s="171" t="s">
        <v>177</v>
      </c>
      <c r="R2" s="170" t="s">
        <v>25</v>
      </c>
      <c r="S2" s="153"/>
    </row>
    <row r="3" spans="1:19" s="158" customFormat="1" ht="18.75" customHeight="1">
      <c r="A3" s="155" t="s">
        <v>106</v>
      </c>
      <c r="B3" s="156" t="s">
        <v>0</v>
      </c>
      <c r="C3" s="360">
        <v>1034.166667</v>
      </c>
      <c r="D3" s="360">
        <v>118.333333</v>
      </c>
      <c r="E3" s="360">
        <v>66.25</v>
      </c>
      <c r="F3" s="360">
        <v>70.666667000000004</v>
      </c>
      <c r="G3" s="360">
        <v>90</v>
      </c>
      <c r="H3" s="360">
        <v>80</v>
      </c>
      <c r="I3" s="360">
        <v>29</v>
      </c>
      <c r="J3" s="360">
        <v>0</v>
      </c>
      <c r="K3" s="360">
        <v>89</v>
      </c>
      <c r="L3" s="360">
        <v>70</v>
      </c>
      <c r="M3" s="360">
        <v>80</v>
      </c>
      <c r="N3" s="360">
        <v>74.75</v>
      </c>
      <c r="O3" s="360">
        <v>80</v>
      </c>
      <c r="P3" s="360">
        <v>79.75</v>
      </c>
      <c r="Q3" s="360">
        <v>76.416667000000004</v>
      </c>
      <c r="R3" s="361">
        <v>30</v>
      </c>
      <c r="S3" s="157"/>
    </row>
    <row r="4" spans="1:19" s="158" customFormat="1" ht="18.75" customHeight="1">
      <c r="A4" s="159" t="s">
        <v>178</v>
      </c>
      <c r="B4" s="160" t="s">
        <v>7</v>
      </c>
      <c r="C4" s="360">
        <v>2.6136255087717339</v>
      </c>
      <c r="D4" s="360">
        <v>2.4760563450029758</v>
      </c>
      <c r="E4" s="360">
        <v>2.6679245283018869</v>
      </c>
      <c r="F4" s="360">
        <v>2.7983490434040137</v>
      </c>
      <c r="G4" s="360">
        <v>2.6277777777777778</v>
      </c>
      <c r="H4" s="360">
        <v>2.3125</v>
      </c>
      <c r="I4" s="360">
        <v>2.896551724137931</v>
      </c>
      <c r="J4" s="360"/>
      <c r="K4" s="360">
        <v>2.6994382022471912</v>
      </c>
      <c r="L4" s="360">
        <v>2.7928571428571427</v>
      </c>
      <c r="M4" s="360">
        <v>2.7250000000000001</v>
      </c>
      <c r="N4" s="360">
        <v>2.5841694581939798</v>
      </c>
      <c r="O4" s="360">
        <v>2.6468750000000001</v>
      </c>
      <c r="P4" s="360">
        <v>2.4984326018808778</v>
      </c>
      <c r="Q4" s="360">
        <v>2.5637949768209594</v>
      </c>
      <c r="R4" s="361">
        <v>2.6333333333333333</v>
      </c>
      <c r="S4" s="157"/>
    </row>
    <row r="5" spans="1:19" s="158" customFormat="1" ht="18.75" customHeight="1">
      <c r="A5" s="159" t="s">
        <v>179</v>
      </c>
      <c r="B5" s="160"/>
      <c r="C5" s="360"/>
      <c r="D5" s="360"/>
      <c r="E5" s="360"/>
      <c r="F5" s="360"/>
      <c r="G5" s="360"/>
      <c r="H5" s="360"/>
      <c r="I5" s="360"/>
      <c r="J5" s="360"/>
      <c r="K5" s="360"/>
      <c r="L5" s="360"/>
      <c r="M5" s="360"/>
      <c r="N5" s="360"/>
      <c r="O5" s="360"/>
      <c r="P5" s="360"/>
      <c r="Q5" s="361"/>
      <c r="R5" s="361"/>
      <c r="S5" s="157"/>
    </row>
    <row r="6" spans="1:19" s="158" customFormat="1" ht="18.75" customHeight="1">
      <c r="A6" s="165" t="s">
        <v>269</v>
      </c>
      <c r="B6" s="160" t="s">
        <v>10</v>
      </c>
      <c r="C6" s="360">
        <v>1701.833333</v>
      </c>
      <c r="D6" s="360">
        <v>130.5</v>
      </c>
      <c r="E6" s="360">
        <v>106.333333</v>
      </c>
      <c r="F6" s="360">
        <v>127.5</v>
      </c>
      <c r="G6" s="360">
        <v>158</v>
      </c>
      <c r="H6" s="360">
        <v>132</v>
      </c>
      <c r="I6" s="360">
        <v>54</v>
      </c>
      <c r="J6" s="360">
        <v>0</v>
      </c>
      <c r="K6" s="360">
        <v>135</v>
      </c>
      <c r="L6" s="360">
        <v>118</v>
      </c>
      <c r="M6" s="360">
        <v>135</v>
      </c>
      <c r="N6" s="360">
        <v>130.41666699999999</v>
      </c>
      <c r="O6" s="360">
        <v>144</v>
      </c>
      <c r="P6" s="360">
        <v>139</v>
      </c>
      <c r="Q6" s="360">
        <v>139.08333300000001</v>
      </c>
      <c r="R6" s="361">
        <v>53</v>
      </c>
      <c r="S6" s="157"/>
    </row>
    <row r="7" spans="1:19" s="158" customFormat="1" ht="18.75" customHeight="1">
      <c r="A7" s="165" t="s">
        <v>270</v>
      </c>
      <c r="B7" s="160" t="s">
        <v>10</v>
      </c>
      <c r="C7" s="360">
        <v>1701.833333</v>
      </c>
      <c r="D7" s="360">
        <v>130.5</v>
      </c>
      <c r="E7" s="360">
        <v>106.333333</v>
      </c>
      <c r="F7" s="360">
        <v>127.5</v>
      </c>
      <c r="G7" s="360">
        <v>158</v>
      </c>
      <c r="H7" s="360">
        <v>132</v>
      </c>
      <c r="I7" s="360">
        <v>54</v>
      </c>
      <c r="J7" s="360">
        <v>0</v>
      </c>
      <c r="K7" s="360">
        <v>135</v>
      </c>
      <c r="L7" s="360">
        <v>118</v>
      </c>
      <c r="M7" s="360">
        <v>135</v>
      </c>
      <c r="N7" s="360">
        <v>130.41666699999999</v>
      </c>
      <c r="O7" s="360">
        <v>144</v>
      </c>
      <c r="P7" s="360">
        <v>139</v>
      </c>
      <c r="Q7" s="361">
        <v>139.08333300000001</v>
      </c>
      <c r="R7" s="361">
        <v>53</v>
      </c>
      <c r="S7" s="157"/>
    </row>
    <row r="8" spans="1:19" s="158" customFormat="1" ht="18.75" customHeight="1">
      <c r="A8" s="163" t="s">
        <v>271</v>
      </c>
      <c r="B8" s="160" t="s">
        <v>10</v>
      </c>
      <c r="C8" s="360">
        <v>921</v>
      </c>
      <c r="D8" s="360">
        <v>75.833332999999996</v>
      </c>
      <c r="E8" s="360">
        <v>57.666666999999997</v>
      </c>
      <c r="F8" s="360">
        <v>67.666667000000004</v>
      </c>
      <c r="G8" s="360">
        <v>85</v>
      </c>
      <c r="H8" s="360">
        <v>69</v>
      </c>
      <c r="I8" s="360">
        <v>31</v>
      </c>
      <c r="J8" s="360">
        <v>0</v>
      </c>
      <c r="K8" s="360">
        <v>75</v>
      </c>
      <c r="L8" s="360">
        <v>59</v>
      </c>
      <c r="M8" s="360">
        <v>77</v>
      </c>
      <c r="N8" s="360">
        <v>71.416667000000004</v>
      </c>
      <c r="O8" s="360">
        <v>76</v>
      </c>
      <c r="P8" s="360">
        <v>73</v>
      </c>
      <c r="Q8" s="361">
        <v>73.416667000000004</v>
      </c>
      <c r="R8" s="361">
        <v>30</v>
      </c>
      <c r="S8" s="157"/>
    </row>
    <row r="9" spans="1:19" s="158" customFormat="1" ht="18.75" customHeight="1">
      <c r="A9" s="163" t="s">
        <v>272</v>
      </c>
      <c r="B9" s="160" t="s">
        <v>10</v>
      </c>
      <c r="C9" s="360">
        <v>780.83333300000004</v>
      </c>
      <c r="D9" s="360">
        <v>54.666666999999997</v>
      </c>
      <c r="E9" s="360">
        <v>48.666666999999997</v>
      </c>
      <c r="F9" s="360">
        <v>59.833333000000003</v>
      </c>
      <c r="G9" s="360">
        <v>73</v>
      </c>
      <c r="H9" s="360">
        <v>63</v>
      </c>
      <c r="I9" s="360">
        <v>23</v>
      </c>
      <c r="J9" s="360">
        <v>0</v>
      </c>
      <c r="K9" s="360">
        <v>60</v>
      </c>
      <c r="L9" s="360">
        <v>59</v>
      </c>
      <c r="M9" s="360">
        <v>58</v>
      </c>
      <c r="N9" s="360">
        <v>59</v>
      </c>
      <c r="O9" s="360">
        <v>68</v>
      </c>
      <c r="P9" s="360">
        <v>66</v>
      </c>
      <c r="Q9" s="361">
        <v>65.666667000000004</v>
      </c>
      <c r="R9" s="361">
        <v>23</v>
      </c>
      <c r="S9" s="157"/>
    </row>
    <row r="10" spans="1:19" s="158" customFormat="1" ht="18.75" customHeight="1">
      <c r="A10" s="165" t="s">
        <v>273</v>
      </c>
      <c r="B10" s="160" t="s">
        <v>10</v>
      </c>
      <c r="C10" s="360">
        <v>1701.833333</v>
      </c>
      <c r="D10" s="360">
        <v>130.5</v>
      </c>
      <c r="E10" s="360">
        <v>106.333333</v>
      </c>
      <c r="F10" s="360">
        <v>127.5</v>
      </c>
      <c r="G10" s="360">
        <v>158</v>
      </c>
      <c r="H10" s="360">
        <v>132</v>
      </c>
      <c r="I10" s="360">
        <v>54</v>
      </c>
      <c r="J10" s="360">
        <v>0</v>
      </c>
      <c r="K10" s="360">
        <v>135</v>
      </c>
      <c r="L10" s="360">
        <v>118</v>
      </c>
      <c r="M10" s="360">
        <v>135</v>
      </c>
      <c r="N10" s="360">
        <v>130.41666699999999</v>
      </c>
      <c r="O10" s="360">
        <v>144</v>
      </c>
      <c r="P10" s="360">
        <v>139</v>
      </c>
      <c r="Q10" s="360">
        <v>139.08333300000001</v>
      </c>
      <c r="R10" s="361">
        <v>53</v>
      </c>
      <c r="S10" s="157"/>
    </row>
    <row r="11" spans="1:19" s="158" customFormat="1" ht="18.75" customHeight="1">
      <c r="A11" s="149" t="s">
        <v>274</v>
      </c>
      <c r="B11" s="160" t="s">
        <v>10</v>
      </c>
      <c r="C11" s="360">
        <v>5</v>
      </c>
      <c r="D11" s="360">
        <v>0</v>
      </c>
      <c r="E11" s="360">
        <v>0</v>
      </c>
      <c r="F11" s="360">
        <v>0</v>
      </c>
      <c r="G11" s="360">
        <v>0</v>
      </c>
      <c r="H11" s="360">
        <v>1</v>
      </c>
      <c r="I11" s="360">
        <v>0</v>
      </c>
      <c r="J11" s="360">
        <v>0</v>
      </c>
      <c r="K11" s="360">
        <v>1</v>
      </c>
      <c r="L11" s="360">
        <v>0</v>
      </c>
      <c r="M11" s="360">
        <v>0</v>
      </c>
      <c r="N11" s="360">
        <v>0</v>
      </c>
      <c r="O11" s="360">
        <v>0</v>
      </c>
      <c r="P11" s="360">
        <v>2</v>
      </c>
      <c r="Q11" s="361">
        <v>1</v>
      </c>
      <c r="R11" s="361">
        <v>0</v>
      </c>
      <c r="S11" s="157"/>
    </row>
    <row r="12" spans="1:19" s="158" customFormat="1" ht="18.75" customHeight="1">
      <c r="A12" s="149" t="s">
        <v>275</v>
      </c>
      <c r="B12" s="160" t="s">
        <v>10</v>
      </c>
      <c r="C12" s="360">
        <v>58.833333000000003</v>
      </c>
      <c r="D12" s="360">
        <v>3.3333330000000001</v>
      </c>
      <c r="E12" s="360">
        <v>2</v>
      </c>
      <c r="F12" s="360">
        <v>5</v>
      </c>
      <c r="G12" s="360">
        <v>4</v>
      </c>
      <c r="H12" s="360">
        <v>7</v>
      </c>
      <c r="I12" s="360">
        <v>3</v>
      </c>
      <c r="J12" s="360">
        <v>0</v>
      </c>
      <c r="K12" s="360">
        <v>4</v>
      </c>
      <c r="L12" s="360">
        <v>1</v>
      </c>
      <c r="M12" s="360">
        <v>6</v>
      </c>
      <c r="N12" s="360">
        <v>3.5</v>
      </c>
      <c r="O12" s="360">
        <v>2</v>
      </c>
      <c r="P12" s="360">
        <v>4</v>
      </c>
      <c r="Q12" s="361">
        <v>7</v>
      </c>
      <c r="R12" s="361">
        <v>7</v>
      </c>
      <c r="S12" s="157"/>
    </row>
    <row r="13" spans="1:19" s="158" customFormat="1" ht="18.75" customHeight="1">
      <c r="A13" s="149" t="s">
        <v>276</v>
      </c>
      <c r="B13" s="160" t="s">
        <v>10</v>
      </c>
      <c r="C13" s="360">
        <v>124.666667</v>
      </c>
      <c r="D13" s="360">
        <v>3.5</v>
      </c>
      <c r="E13" s="360">
        <v>11.166667</v>
      </c>
      <c r="F13" s="360">
        <v>13</v>
      </c>
      <c r="G13" s="360">
        <v>19</v>
      </c>
      <c r="H13" s="360">
        <v>16</v>
      </c>
      <c r="I13" s="360">
        <v>7</v>
      </c>
      <c r="J13" s="360">
        <v>0</v>
      </c>
      <c r="K13" s="360">
        <v>7</v>
      </c>
      <c r="L13" s="360">
        <v>8</v>
      </c>
      <c r="M13" s="360">
        <v>10</v>
      </c>
      <c r="N13" s="360">
        <v>6.5833329999999997</v>
      </c>
      <c r="O13" s="360">
        <v>4</v>
      </c>
      <c r="P13" s="360">
        <v>11</v>
      </c>
      <c r="Q13" s="361">
        <v>5.4166670000000003</v>
      </c>
      <c r="R13" s="361">
        <v>3</v>
      </c>
      <c r="S13" s="157"/>
    </row>
    <row r="14" spans="1:19" s="158" customFormat="1" ht="18.75" customHeight="1">
      <c r="A14" s="149" t="s">
        <v>277</v>
      </c>
      <c r="B14" s="160" t="s">
        <v>10</v>
      </c>
      <c r="C14" s="360">
        <v>125</v>
      </c>
      <c r="D14" s="360">
        <v>18</v>
      </c>
      <c r="E14" s="360">
        <v>12</v>
      </c>
      <c r="F14" s="360">
        <v>4</v>
      </c>
      <c r="G14" s="360">
        <v>18</v>
      </c>
      <c r="H14" s="360">
        <v>12</v>
      </c>
      <c r="I14" s="360">
        <v>5</v>
      </c>
      <c r="J14" s="360">
        <v>0</v>
      </c>
      <c r="K14" s="360">
        <v>12</v>
      </c>
      <c r="L14" s="360">
        <v>13</v>
      </c>
      <c r="M14" s="360">
        <v>9</v>
      </c>
      <c r="N14" s="360">
        <v>9</v>
      </c>
      <c r="O14" s="360">
        <v>1</v>
      </c>
      <c r="P14" s="360">
        <v>8</v>
      </c>
      <c r="Q14" s="361">
        <v>2</v>
      </c>
      <c r="R14" s="361">
        <v>2</v>
      </c>
      <c r="S14" s="157"/>
    </row>
    <row r="15" spans="1:19" s="158" customFormat="1" ht="18.75" customHeight="1">
      <c r="A15" s="149" t="s">
        <v>278</v>
      </c>
      <c r="B15" s="160" t="s">
        <v>10</v>
      </c>
      <c r="C15" s="360">
        <v>268.41666700000002</v>
      </c>
      <c r="D15" s="360">
        <v>23</v>
      </c>
      <c r="E15" s="360">
        <v>25.166667</v>
      </c>
      <c r="F15" s="360">
        <v>29</v>
      </c>
      <c r="G15" s="360">
        <v>28</v>
      </c>
      <c r="H15" s="360">
        <v>23</v>
      </c>
      <c r="I15" s="360">
        <v>9</v>
      </c>
      <c r="J15" s="360">
        <v>0</v>
      </c>
      <c r="K15" s="360">
        <v>30</v>
      </c>
      <c r="L15" s="360">
        <v>26</v>
      </c>
      <c r="M15" s="360">
        <v>16</v>
      </c>
      <c r="N15" s="360">
        <v>8.75</v>
      </c>
      <c r="O15" s="360">
        <v>25</v>
      </c>
      <c r="P15" s="360">
        <v>13</v>
      </c>
      <c r="Q15" s="361">
        <v>11.5</v>
      </c>
      <c r="R15" s="361">
        <v>1</v>
      </c>
      <c r="S15" s="157"/>
    </row>
    <row r="16" spans="1:19" s="158" customFormat="1" ht="18.75" customHeight="1">
      <c r="A16" s="149" t="s">
        <v>279</v>
      </c>
      <c r="B16" s="160" t="s">
        <v>10</v>
      </c>
      <c r="C16" s="360">
        <v>630.08333300000004</v>
      </c>
      <c r="D16" s="360">
        <v>48.833333000000003</v>
      </c>
      <c r="E16" s="360">
        <v>29</v>
      </c>
      <c r="F16" s="360">
        <v>55.666666999999997</v>
      </c>
      <c r="G16" s="360">
        <v>49</v>
      </c>
      <c r="H16" s="360">
        <v>45</v>
      </c>
      <c r="I16" s="360">
        <v>17</v>
      </c>
      <c r="J16" s="360">
        <v>0</v>
      </c>
      <c r="K16" s="360">
        <v>52</v>
      </c>
      <c r="L16" s="360">
        <v>52</v>
      </c>
      <c r="M16" s="360">
        <v>57</v>
      </c>
      <c r="N16" s="360">
        <v>48.75</v>
      </c>
      <c r="O16" s="360">
        <v>57</v>
      </c>
      <c r="P16" s="360">
        <v>39</v>
      </c>
      <c r="Q16" s="361">
        <v>55.833333000000003</v>
      </c>
      <c r="R16" s="361">
        <v>24</v>
      </c>
      <c r="S16" s="157"/>
    </row>
    <row r="17" spans="1:19" s="158" customFormat="1" ht="18.75" customHeight="1">
      <c r="A17" s="149" t="s">
        <v>280</v>
      </c>
      <c r="B17" s="160" t="s">
        <v>10</v>
      </c>
      <c r="C17" s="360">
        <v>382.83333299999998</v>
      </c>
      <c r="D17" s="360">
        <v>33.333333000000003</v>
      </c>
      <c r="E17" s="360">
        <v>20</v>
      </c>
      <c r="F17" s="360">
        <v>20.833333</v>
      </c>
      <c r="G17" s="360">
        <v>31</v>
      </c>
      <c r="H17" s="360">
        <v>22</v>
      </c>
      <c r="I17" s="360">
        <v>11</v>
      </c>
      <c r="J17" s="360">
        <v>0</v>
      </c>
      <c r="K17" s="360">
        <v>26</v>
      </c>
      <c r="L17" s="360">
        <v>17</v>
      </c>
      <c r="M17" s="360">
        <v>22</v>
      </c>
      <c r="N17" s="360">
        <v>42.166666999999997</v>
      </c>
      <c r="O17" s="360">
        <v>38</v>
      </c>
      <c r="P17" s="360">
        <v>42</v>
      </c>
      <c r="Q17" s="361">
        <v>43.5</v>
      </c>
      <c r="R17" s="361">
        <v>14</v>
      </c>
      <c r="S17" s="157"/>
    </row>
    <row r="18" spans="1:19" s="158" customFormat="1" ht="18.75" customHeight="1">
      <c r="A18" s="149" t="s">
        <v>281</v>
      </c>
      <c r="B18" s="160" t="s">
        <v>10</v>
      </c>
      <c r="C18" s="360">
        <v>60</v>
      </c>
      <c r="D18" s="360">
        <v>0.5</v>
      </c>
      <c r="E18" s="360">
        <v>1</v>
      </c>
      <c r="F18" s="360">
        <v>0</v>
      </c>
      <c r="G18" s="360">
        <v>7</v>
      </c>
      <c r="H18" s="360">
        <v>3</v>
      </c>
      <c r="I18" s="360">
        <v>1</v>
      </c>
      <c r="J18" s="360">
        <v>0</v>
      </c>
      <c r="K18" s="360">
        <v>2</v>
      </c>
      <c r="L18" s="360">
        <v>1</v>
      </c>
      <c r="M18" s="360">
        <v>5</v>
      </c>
      <c r="N18" s="360">
        <v>9.6666670000000003</v>
      </c>
      <c r="O18" s="360">
        <v>8</v>
      </c>
      <c r="P18" s="360">
        <v>15</v>
      </c>
      <c r="Q18" s="361">
        <v>4.8333329999999997</v>
      </c>
      <c r="R18" s="361">
        <v>2</v>
      </c>
      <c r="S18" s="157"/>
    </row>
    <row r="19" spans="1:19" s="154" customFormat="1" ht="18.75" customHeight="1">
      <c r="A19" s="149" t="s">
        <v>282</v>
      </c>
      <c r="B19" s="160" t="s">
        <v>10</v>
      </c>
      <c r="C19" s="360">
        <v>47</v>
      </c>
      <c r="D19" s="360">
        <v>0</v>
      </c>
      <c r="E19" s="360">
        <v>6</v>
      </c>
      <c r="F19" s="360">
        <v>0</v>
      </c>
      <c r="G19" s="360">
        <v>2</v>
      </c>
      <c r="H19" s="360">
        <v>3</v>
      </c>
      <c r="I19" s="360">
        <v>1</v>
      </c>
      <c r="J19" s="360">
        <v>0</v>
      </c>
      <c r="K19" s="360">
        <v>1</v>
      </c>
      <c r="L19" s="360">
        <v>0</v>
      </c>
      <c r="M19" s="360">
        <v>10</v>
      </c>
      <c r="N19" s="360">
        <v>2</v>
      </c>
      <c r="O19" s="360">
        <v>9</v>
      </c>
      <c r="P19" s="360">
        <v>5</v>
      </c>
      <c r="Q19" s="361">
        <v>8</v>
      </c>
      <c r="R19" s="361">
        <v>0</v>
      </c>
      <c r="S19" s="153"/>
    </row>
    <row r="20" spans="1:19" s="154" customFormat="1" ht="18.75" customHeight="1">
      <c r="A20" s="166" t="s">
        <v>229</v>
      </c>
      <c r="B20" s="160" t="s">
        <v>10</v>
      </c>
      <c r="C20" s="360">
        <v>1701.833333</v>
      </c>
      <c r="D20" s="360">
        <v>130.5</v>
      </c>
      <c r="E20" s="360">
        <v>106.333333</v>
      </c>
      <c r="F20" s="360">
        <v>127.5</v>
      </c>
      <c r="G20" s="360">
        <v>158</v>
      </c>
      <c r="H20" s="360">
        <v>132</v>
      </c>
      <c r="I20" s="360">
        <v>54</v>
      </c>
      <c r="J20" s="360">
        <v>0</v>
      </c>
      <c r="K20" s="360">
        <v>135</v>
      </c>
      <c r="L20" s="360">
        <v>118</v>
      </c>
      <c r="M20" s="360">
        <v>135</v>
      </c>
      <c r="N20" s="360">
        <v>130.41666699999999</v>
      </c>
      <c r="O20" s="360">
        <v>144</v>
      </c>
      <c r="P20" s="360">
        <v>139</v>
      </c>
      <c r="Q20" s="361">
        <v>139.08333300000001</v>
      </c>
      <c r="R20" s="361">
        <v>53</v>
      </c>
      <c r="S20" s="153"/>
    </row>
    <row r="21" spans="1:19" s="154" customFormat="1" ht="18.75" customHeight="1">
      <c r="A21" s="149" t="s">
        <v>283</v>
      </c>
      <c r="B21" s="160" t="s">
        <v>10</v>
      </c>
      <c r="C21" s="360">
        <v>44.083333000000003</v>
      </c>
      <c r="D21" s="360">
        <v>2</v>
      </c>
      <c r="E21" s="360">
        <v>1</v>
      </c>
      <c r="F21" s="360">
        <v>5</v>
      </c>
      <c r="G21" s="360">
        <v>3</v>
      </c>
      <c r="H21" s="360">
        <v>12</v>
      </c>
      <c r="I21" s="360">
        <v>0</v>
      </c>
      <c r="J21" s="360">
        <v>0</v>
      </c>
      <c r="K21" s="360">
        <v>0</v>
      </c>
      <c r="L21" s="360">
        <v>9</v>
      </c>
      <c r="M21" s="360">
        <v>1</v>
      </c>
      <c r="N21" s="360">
        <v>3.9166669999999999</v>
      </c>
      <c r="O21" s="360">
        <v>0</v>
      </c>
      <c r="P21" s="360">
        <v>1</v>
      </c>
      <c r="Q21" s="361">
        <v>2.1666669999999999</v>
      </c>
      <c r="R21" s="361">
        <v>4</v>
      </c>
      <c r="S21" s="153"/>
    </row>
    <row r="22" spans="1:19" s="154" customFormat="1" ht="18.75" customHeight="1">
      <c r="A22" s="149" t="s">
        <v>231</v>
      </c>
      <c r="B22" s="160" t="s">
        <v>10</v>
      </c>
      <c r="C22" s="360">
        <v>61.5</v>
      </c>
      <c r="D22" s="360">
        <v>8</v>
      </c>
      <c r="E22" s="360">
        <v>7</v>
      </c>
      <c r="F22" s="360">
        <v>9</v>
      </c>
      <c r="G22" s="360">
        <v>1</v>
      </c>
      <c r="H22" s="360">
        <v>7</v>
      </c>
      <c r="I22" s="360">
        <v>1</v>
      </c>
      <c r="J22" s="360">
        <v>0</v>
      </c>
      <c r="K22" s="360">
        <v>3</v>
      </c>
      <c r="L22" s="360">
        <v>4</v>
      </c>
      <c r="M22" s="360">
        <v>4</v>
      </c>
      <c r="N22" s="360">
        <v>2.5</v>
      </c>
      <c r="O22" s="360">
        <v>3</v>
      </c>
      <c r="P22" s="360">
        <v>4</v>
      </c>
      <c r="Q22" s="361">
        <v>7</v>
      </c>
      <c r="R22" s="361">
        <v>1</v>
      </c>
      <c r="S22" s="153"/>
    </row>
    <row r="23" spans="1:19" s="154" customFormat="1" ht="18.75" customHeight="1">
      <c r="A23" s="149" t="s">
        <v>284</v>
      </c>
      <c r="B23" s="160" t="s">
        <v>10</v>
      </c>
      <c r="C23" s="360">
        <v>217</v>
      </c>
      <c r="D23" s="360">
        <v>18.5</v>
      </c>
      <c r="E23" s="360">
        <v>10.083333</v>
      </c>
      <c r="F23" s="360">
        <v>36</v>
      </c>
      <c r="G23" s="360">
        <v>15</v>
      </c>
      <c r="H23" s="360">
        <v>7</v>
      </c>
      <c r="I23" s="360">
        <v>15</v>
      </c>
      <c r="J23" s="360">
        <v>0</v>
      </c>
      <c r="K23" s="360">
        <v>19</v>
      </c>
      <c r="L23" s="360">
        <v>32</v>
      </c>
      <c r="M23" s="360">
        <v>7</v>
      </c>
      <c r="N23" s="360">
        <v>13.416667</v>
      </c>
      <c r="O23" s="360">
        <v>28</v>
      </c>
      <c r="P23" s="360">
        <v>3</v>
      </c>
      <c r="Q23" s="361">
        <v>9</v>
      </c>
      <c r="R23" s="361">
        <v>4</v>
      </c>
      <c r="S23" s="153"/>
    </row>
    <row r="24" spans="1:19" s="154" customFormat="1" ht="18.75" customHeight="1">
      <c r="A24" s="149" t="s">
        <v>285</v>
      </c>
      <c r="B24" s="160" t="s">
        <v>10</v>
      </c>
      <c r="C24" s="360">
        <v>144.33333300000001</v>
      </c>
      <c r="D24" s="360">
        <v>14</v>
      </c>
      <c r="E24" s="360">
        <v>3.6666669999999999</v>
      </c>
      <c r="F24" s="360">
        <v>16</v>
      </c>
      <c r="G24" s="360">
        <v>8</v>
      </c>
      <c r="H24" s="360">
        <v>13</v>
      </c>
      <c r="I24" s="360">
        <v>2</v>
      </c>
      <c r="J24" s="360">
        <v>0</v>
      </c>
      <c r="K24" s="360">
        <v>48</v>
      </c>
      <c r="L24" s="360">
        <v>6</v>
      </c>
      <c r="M24" s="360">
        <v>6</v>
      </c>
      <c r="N24" s="360">
        <v>6.5</v>
      </c>
      <c r="O24" s="360">
        <v>16</v>
      </c>
      <c r="P24" s="360">
        <v>0</v>
      </c>
      <c r="Q24" s="361">
        <v>0.16666700000000001</v>
      </c>
      <c r="R24" s="361">
        <v>5</v>
      </c>
      <c r="S24" s="153"/>
    </row>
    <row r="25" spans="1:19" s="154" customFormat="1" ht="18.75" customHeight="1">
      <c r="A25" s="149" t="s">
        <v>286</v>
      </c>
      <c r="B25" s="160" t="s">
        <v>10</v>
      </c>
      <c r="C25" s="360">
        <v>838.83333300000004</v>
      </c>
      <c r="D25" s="360">
        <v>78</v>
      </c>
      <c r="E25" s="360">
        <v>69.583332999999996</v>
      </c>
      <c r="F25" s="360">
        <v>51.5</v>
      </c>
      <c r="G25" s="360">
        <v>106</v>
      </c>
      <c r="H25" s="360">
        <v>83</v>
      </c>
      <c r="I25" s="360">
        <v>36</v>
      </c>
      <c r="J25" s="360">
        <v>0</v>
      </c>
      <c r="K25" s="360">
        <v>43</v>
      </c>
      <c r="L25" s="360">
        <v>66</v>
      </c>
      <c r="M25" s="360">
        <v>96</v>
      </c>
      <c r="N25" s="360">
        <v>50.666666999999997</v>
      </c>
      <c r="O25" s="360">
        <v>52</v>
      </c>
      <c r="P25" s="360">
        <v>37</v>
      </c>
      <c r="Q25" s="361">
        <v>39.083333000000003</v>
      </c>
      <c r="R25" s="361">
        <v>31</v>
      </c>
      <c r="S25" s="153"/>
    </row>
    <row r="26" spans="1:19" s="154" customFormat="1" ht="18.75" customHeight="1">
      <c r="A26" s="149" t="s">
        <v>287</v>
      </c>
      <c r="B26" s="160" t="s">
        <v>10</v>
      </c>
      <c r="C26" s="360">
        <v>241.41666699999999</v>
      </c>
      <c r="D26" s="360">
        <v>2</v>
      </c>
      <c r="E26" s="360">
        <v>10</v>
      </c>
      <c r="F26" s="360">
        <v>0</v>
      </c>
      <c r="G26" s="360">
        <v>3</v>
      </c>
      <c r="H26" s="360">
        <v>0</v>
      </c>
      <c r="I26" s="360">
        <v>0</v>
      </c>
      <c r="J26" s="360">
        <v>0</v>
      </c>
      <c r="K26" s="360">
        <v>7</v>
      </c>
      <c r="L26" s="360">
        <v>1</v>
      </c>
      <c r="M26" s="360">
        <v>6</v>
      </c>
      <c r="N26" s="360">
        <v>25.75</v>
      </c>
      <c r="O26" s="360">
        <v>29</v>
      </c>
      <c r="P26" s="360">
        <v>83</v>
      </c>
      <c r="Q26" s="361">
        <v>68.666667000000004</v>
      </c>
      <c r="R26" s="361">
        <v>6</v>
      </c>
      <c r="S26" s="153"/>
    </row>
    <row r="27" spans="1:19" s="154" customFormat="1" ht="18.75" customHeight="1">
      <c r="A27" s="149" t="s">
        <v>288</v>
      </c>
      <c r="B27" s="160" t="s">
        <v>10</v>
      </c>
      <c r="C27" s="360">
        <v>154.66666699999999</v>
      </c>
      <c r="D27" s="360">
        <v>8</v>
      </c>
      <c r="E27" s="360">
        <v>5</v>
      </c>
      <c r="F27" s="360">
        <v>10</v>
      </c>
      <c r="G27" s="360">
        <v>22</v>
      </c>
      <c r="H27" s="360">
        <v>10</v>
      </c>
      <c r="I27" s="360">
        <v>0</v>
      </c>
      <c r="J27" s="360">
        <v>0</v>
      </c>
      <c r="K27" s="360">
        <v>15</v>
      </c>
      <c r="L27" s="360">
        <v>0</v>
      </c>
      <c r="M27" s="360">
        <v>15</v>
      </c>
      <c r="N27" s="360">
        <v>27.666667</v>
      </c>
      <c r="O27" s="360">
        <v>16</v>
      </c>
      <c r="P27" s="360">
        <v>11</v>
      </c>
      <c r="Q27" s="361">
        <v>13</v>
      </c>
      <c r="R27" s="361">
        <v>2</v>
      </c>
      <c r="S27" s="153"/>
    </row>
    <row r="28" spans="1:19" s="154" customFormat="1" ht="18.75" customHeight="1">
      <c r="A28" s="166" t="s">
        <v>237</v>
      </c>
      <c r="B28" s="160" t="s">
        <v>10</v>
      </c>
      <c r="C28" s="360">
        <v>1701.833333</v>
      </c>
      <c r="D28" s="360">
        <v>130.5</v>
      </c>
      <c r="E28" s="360">
        <v>106.333333</v>
      </c>
      <c r="F28" s="360">
        <v>127.5</v>
      </c>
      <c r="G28" s="360">
        <v>158</v>
      </c>
      <c r="H28" s="360">
        <v>132</v>
      </c>
      <c r="I28" s="360">
        <v>54</v>
      </c>
      <c r="J28" s="360">
        <v>0</v>
      </c>
      <c r="K28" s="360">
        <v>135</v>
      </c>
      <c r="L28" s="360">
        <v>118</v>
      </c>
      <c r="M28" s="360">
        <v>135</v>
      </c>
      <c r="N28" s="360">
        <v>130.41666699999999</v>
      </c>
      <c r="O28" s="360">
        <v>144</v>
      </c>
      <c r="P28" s="360">
        <v>139</v>
      </c>
      <c r="Q28" s="361">
        <v>139.08333300000001</v>
      </c>
      <c r="R28" s="361">
        <v>53</v>
      </c>
      <c r="S28" s="153"/>
    </row>
    <row r="29" spans="1:19" s="154" customFormat="1" ht="18.75" customHeight="1">
      <c r="A29" s="149" t="s">
        <v>289</v>
      </c>
      <c r="B29" s="160" t="s">
        <v>10</v>
      </c>
      <c r="C29" s="360">
        <v>287.25</v>
      </c>
      <c r="D29" s="360">
        <v>4</v>
      </c>
      <c r="E29" s="360">
        <v>10</v>
      </c>
      <c r="F29" s="360">
        <v>9</v>
      </c>
      <c r="G29" s="360">
        <v>2</v>
      </c>
      <c r="H29" s="360">
        <v>1</v>
      </c>
      <c r="I29" s="360">
        <v>0</v>
      </c>
      <c r="J29" s="360">
        <v>0</v>
      </c>
      <c r="K29" s="360">
        <v>2</v>
      </c>
      <c r="L29" s="360">
        <v>9</v>
      </c>
      <c r="M29" s="360">
        <v>20</v>
      </c>
      <c r="N29" s="360">
        <v>27.5</v>
      </c>
      <c r="O29" s="360">
        <v>29</v>
      </c>
      <c r="P29" s="360">
        <v>85</v>
      </c>
      <c r="Q29" s="361">
        <v>70.75</v>
      </c>
      <c r="R29" s="361">
        <v>18</v>
      </c>
      <c r="S29" s="153"/>
    </row>
    <row r="30" spans="1:19" s="154" customFormat="1" ht="18.75" customHeight="1">
      <c r="A30" s="149" t="s">
        <v>290</v>
      </c>
      <c r="B30" s="160" t="s">
        <v>10</v>
      </c>
      <c r="C30" s="360">
        <v>460.75</v>
      </c>
      <c r="D30" s="360">
        <v>25.5</v>
      </c>
      <c r="E30" s="360">
        <v>41.583333000000003</v>
      </c>
      <c r="F30" s="360">
        <v>27.666667</v>
      </c>
      <c r="G30" s="360">
        <v>36</v>
      </c>
      <c r="H30" s="360">
        <v>62</v>
      </c>
      <c r="I30" s="360">
        <v>14</v>
      </c>
      <c r="J30" s="360">
        <v>0</v>
      </c>
      <c r="K30" s="360">
        <v>63</v>
      </c>
      <c r="L30" s="360">
        <v>23</v>
      </c>
      <c r="M30" s="360">
        <v>40</v>
      </c>
      <c r="N30" s="360">
        <v>33.166666999999997</v>
      </c>
      <c r="O30" s="360">
        <v>40</v>
      </c>
      <c r="P30" s="360">
        <v>22</v>
      </c>
      <c r="Q30" s="360">
        <v>24.833333</v>
      </c>
      <c r="R30" s="361">
        <v>8</v>
      </c>
      <c r="S30" s="153"/>
    </row>
    <row r="31" spans="1:19" s="154" customFormat="1" ht="18.75" customHeight="1">
      <c r="A31" s="149" t="s">
        <v>291</v>
      </c>
      <c r="B31" s="160" t="s">
        <v>10</v>
      </c>
      <c r="C31" s="360">
        <v>35.75</v>
      </c>
      <c r="D31" s="360">
        <v>0</v>
      </c>
      <c r="E31" s="360">
        <v>0</v>
      </c>
      <c r="F31" s="360">
        <v>1</v>
      </c>
      <c r="G31" s="360">
        <v>0</v>
      </c>
      <c r="H31" s="360">
        <v>0</v>
      </c>
      <c r="I31" s="360">
        <v>0</v>
      </c>
      <c r="J31" s="360">
        <v>0</v>
      </c>
      <c r="K31" s="360">
        <v>12</v>
      </c>
      <c r="L31" s="360">
        <v>3</v>
      </c>
      <c r="M31" s="360">
        <v>2</v>
      </c>
      <c r="N31" s="360">
        <v>2.75</v>
      </c>
      <c r="O31" s="360">
        <v>13</v>
      </c>
      <c r="P31" s="360">
        <v>2</v>
      </c>
      <c r="Q31" s="360">
        <v>0</v>
      </c>
      <c r="R31" s="361">
        <v>0</v>
      </c>
      <c r="S31" s="153"/>
    </row>
    <row r="32" spans="1:19" s="154" customFormat="1" ht="18.75" customHeight="1">
      <c r="A32" s="149" t="s">
        <v>292</v>
      </c>
      <c r="B32" s="160" t="s">
        <v>10</v>
      </c>
      <c r="C32" s="360">
        <v>298.41666700000002</v>
      </c>
      <c r="D32" s="360">
        <v>16.5</v>
      </c>
      <c r="E32" s="360">
        <v>36.583333000000003</v>
      </c>
      <c r="F32" s="360">
        <v>9.6666670000000003</v>
      </c>
      <c r="G32" s="360">
        <v>26</v>
      </c>
      <c r="H32" s="360">
        <v>53</v>
      </c>
      <c r="I32" s="360">
        <v>10</v>
      </c>
      <c r="J32" s="360">
        <v>0</v>
      </c>
      <c r="K32" s="360">
        <v>26</v>
      </c>
      <c r="L32" s="360">
        <v>12</v>
      </c>
      <c r="M32" s="360">
        <v>32</v>
      </c>
      <c r="N32" s="360">
        <v>20.25</v>
      </c>
      <c r="O32" s="360">
        <v>21</v>
      </c>
      <c r="P32" s="360">
        <v>18</v>
      </c>
      <c r="Q32" s="360">
        <v>13.416667</v>
      </c>
      <c r="R32" s="361">
        <v>4</v>
      </c>
      <c r="S32" s="153"/>
    </row>
    <row r="33" spans="1:19" s="154" customFormat="1" ht="18.75" customHeight="1">
      <c r="A33" s="149" t="s">
        <v>293</v>
      </c>
      <c r="B33" s="160" t="s">
        <v>10</v>
      </c>
      <c r="C33" s="360">
        <v>62.583333000000003</v>
      </c>
      <c r="D33" s="360">
        <v>3</v>
      </c>
      <c r="E33" s="360">
        <v>1</v>
      </c>
      <c r="F33" s="360">
        <v>13</v>
      </c>
      <c r="G33" s="360">
        <v>4</v>
      </c>
      <c r="H33" s="360">
        <v>2</v>
      </c>
      <c r="I33" s="360">
        <v>2</v>
      </c>
      <c r="J33" s="360">
        <v>0</v>
      </c>
      <c r="K33" s="360">
        <v>17</v>
      </c>
      <c r="L33" s="360">
        <v>3</v>
      </c>
      <c r="M33" s="360">
        <v>4</v>
      </c>
      <c r="N33" s="360">
        <v>4.5833329999999997</v>
      </c>
      <c r="O33" s="360">
        <v>4</v>
      </c>
      <c r="P33" s="360">
        <v>1</v>
      </c>
      <c r="Q33" s="360">
        <v>1</v>
      </c>
      <c r="R33" s="361">
        <v>3</v>
      </c>
      <c r="S33" s="153"/>
    </row>
    <row r="34" spans="1:19" s="154" customFormat="1" ht="18.75" customHeight="1">
      <c r="A34" s="149" t="s">
        <v>294</v>
      </c>
      <c r="B34" s="160" t="s">
        <v>10</v>
      </c>
      <c r="C34" s="360">
        <v>64</v>
      </c>
      <c r="D34" s="360">
        <v>6</v>
      </c>
      <c r="E34" s="360">
        <v>4</v>
      </c>
      <c r="F34" s="360">
        <v>4</v>
      </c>
      <c r="G34" s="360">
        <v>6</v>
      </c>
      <c r="H34" s="360">
        <v>7</v>
      </c>
      <c r="I34" s="360">
        <v>2</v>
      </c>
      <c r="J34" s="360">
        <v>0</v>
      </c>
      <c r="K34" s="360">
        <v>8</v>
      </c>
      <c r="L34" s="360">
        <v>5</v>
      </c>
      <c r="M34" s="360">
        <v>2</v>
      </c>
      <c r="N34" s="360">
        <v>5.5833329999999997</v>
      </c>
      <c r="O34" s="360">
        <v>2</v>
      </c>
      <c r="P34" s="360">
        <v>1</v>
      </c>
      <c r="Q34" s="360">
        <v>10.416667</v>
      </c>
      <c r="R34" s="361">
        <v>1</v>
      </c>
      <c r="S34" s="153"/>
    </row>
    <row r="35" spans="1:19" s="154" customFormat="1" ht="18.75" customHeight="1">
      <c r="A35" s="166" t="s">
        <v>295</v>
      </c>
      <c r="B35" s="160" t="s">
        <v>10</v>
      </c>
      <c r="C35" s="360">
        <v>953.83333300000004</v>
      </c>
      <c r="D35" s="360">
        <v>101</v>
      </c>
      <c r="E35" s="360">
        <v>54.75</v>
      </c>
      <c r="F35" s="360">
        <v>90.833332999999996</v>
      </c>
      <c r="G35" s="360">
        <v>120</v>
      </c>
      <c r="H35" s="360">
        <v>69</v>
      </c>
      <c r="I35" s="360">
        <v>40</v>
      </c>
      <c r="J35" s="360">
        <v>0</v>
      </c>
      <c r="K35" s="360">
        <v>70</v>
      </c>
      <c r="L35" s="360">
        <v>86</v>
      </c>
      <c r="M35" s="360">
        <v>75</v>
      </c>
      <c r="N35" s="360">
        <v>69.75</v>
      </c>
      <c r="O35" s="360">
        <v>75</v>
      </c>
      <c r="P35" s="360">
        <v>32</v>
      </c>
      <c r="Q35" s="360">
        <v>43.5</v>
      </c>
      <c r="R35" s="361">
        <v>27</v>
      </c>
      <c r="S35" s="153"/>
    </row>
    <row r="36" spans="1:19" s="154" customFormat="1" ht="18.75" customHeight="1">
      <c r="A36" s="149" t="s">
        <v>296</v>
      </c>
      <c r="B36" s="160" t="s">
        <v>10</v>
      </c>
      <c r="C36" s="360">
        <v>177.08333300000001</v>
      </c>
      <c r="D36" s="360">
        <v>28.333333</v>
      </c>
      <c r="E36" s="360">
        <v>12</v>
      </c>
      <c r="F36" s="360">
        <v>12</v>
      </c>
      <c r="G36" s="360">
        <v>26</v>
      </c>
      <c r="H36" s="360">
        <v>9</v>
      </c>
      <c r="I36" s="360">
        <v>0</v>
      </c>
      <c r="J36" s="360">
        <v>0</v>
      </c>
      <c r="K36" s="360">
        <v>13</v>
      </c>
      <c r="L36" s="360">
        <v>10</v>
      </c>
      <c r="M36" s="360">
        <v>21</v>
      </c>
      <c r="N36" s="360">
        <v>16.583333</v>
      </c>
      <c r="O36" s="360">
        <v>15</v>
      </c>
      <c r="P36" s="360">
        <v>3</v>
      </c>
      <c r="Q36" s="360">
        <v>8.1666670000000003</v>
      </c>
      <c r="R36" s="361">
        <v>3</v>
      </c>
      <c r="S36" s="153"/>
    </row>
    <row r="37" spans="1:19" s="154" customFormat="1" ht="18.75" customHeight="1">
      <c r="A37" s="149" t="s">
        <v>297</v>
      </c>
      <c r="B37" s="160" t="s">
        <v>10</v>
      </c>
      <c r="C37" s="360">
        <v>75.833332999999996</v>
      </c>
      <c r="D37" s="360">
        <v>11</v>
      </c>
      <c r="E37" s="360">
        <v>8</v>
      </c>
      <c r="F37" s="360">
        <v>3</v>
      </c>
      <c r="G37" s="360">
        <v>7</v>
      </c>
      <c r="H37" s="360">
        <v>6</v>
      </c>
      <c r="I37" s="360">
        <v>2</v>
      </c>
      <c r="J37" s="360">
        <v>0</v>
      </c>
      <c r="K37" s="360">
        <v>8</v>
      </c>
      <c r="L37" s="360">
        <v>5</v>
      </c>
      <c r="M37" s="360">
        <v>4</v>
      </c>
      <c r="N37" s="360">
        <v>4.8333329999999997</v>
      </c>
      <c r="O37" s="360">
        <v>0</v>
      </c>
      <c r="P37" s="360">
        <v>3</v>
      </c>
      <c r="Q37" s="360">
        <v>5</v>
      </c>
      <c r="R37" s="361">
        <v>9</v>
      </c>
      <c r="S37" s="153"/>
    </row>
    <row r="38" spans="1:19" s="154" customFormat="1" ht="18.75" customHeight="1">
      <c r="A38" s="149" t="s">
        <v>298</v>
      </c>
      <c r="B38" s="160" t="s">
        <v>10</v>
      </c>
      <c r="C38" s="360">
        <v>64.833332999999996</v>
      </c>
      <c r="D38" s="360">
        <v>4.8333329999999997</v>
      </c>
      <c r="E38" s="360">
        <v>3</v>
      </c>
      <c r="F38" s="360">
        <v>4</v>
      </c>
      <c r="G38" s="360">
        <v>13</v>
      </c>
      <c r="H38" s="360">
        <v>10</v>
      </c>
      <c r="I38" s="360">
        <v>1</v>
      </c>
      <c r="J38" s="360">
        <v>0</v>
      </c>
      <c r="K38" s="360">
        <v>3</v>
      </c>
      <c r="L38" s="360">
        <v>7</v>
      </c>
      <c r="M38" s="360">
        <v>3</v>
      </c>
      <c r="N38" s="360">
        <v>10</v>
      </c>
      <c r="O38" s="360">
        <v>2</v>
      </c>
      <c r="P38" s="360">
        <v>2</v>
      </c>
      <c r="Q38" s="360">
        <v>2</v>
      </c>
      <c r="R38" s="361">
        <v>0</v>
      </c>
      <c r="S38" s="153"/>
    </row>
    <row r="39" spans="1:19" s="154" customFormat="1" ht="18.75" customHeight="1">
      <c r="A39" s="149" t="s">
        <v>299</v>
      </c>
      <c r="B39" s="160" t="s">
        <v>10</v>
      </c>
      <c r="C39" s="360">
        <v>23.75</v>
      </c>
      <c r="D39" s="360">
        <v>0</v>
      </c>
      <c r="E39" s="360">
        <v>8.3333000000000004E-2</v>
      </c>
      <c r="F39" s="360">
        <v>3</v>
      </c>
      <c r="G39" s="360">
        <v>6</v>
      </c>
      <c r="H39" s="360">
        <v>4</v>
      </c>
      <c r="I39" s="360">
        <v>1</v>
      </c>
      <c r="J39" s="360">
        <v>0</v>
      </c>
      <c r="K39" s="360">
        <v>1</v>
      </c>
      <c r="L39" s="360">
        <v>3</v>
      </c>
      <c r="M39" s="360">
        <v>1</v>
      </c>
      <c r="N39" s="360">
        <v>2.6666669999999999</v>
      </c>
      <c r="O39" s="360">
        <v>2</v>
      </c>
      <c r="P39" s="360">
        <v>0</v>
      </c>
      <c r="Q39" s="360">
        <v>0</v>
      </c>
      <c r="R39" s="361">
        <v>0</v>
      </c>
      <c r="S39" s="153"/>
    </row>
    <row r="40" spans="1:19" s="154" customFormat="1" ht="18.75" customHeight="1">
      <c r="A40" s="149" t="s">
        <v>300</v>
      </c>
      <c r="B40" s="160" t="s">
        <v>10</v>
      </c>
      <c r="C40" s="360">
        <v>37.75</v>
      </c>
      <c r="D40" s="360">
        <v>7</v>
      </c>
      <c r="E40" s="360">
        <v>2</v>
      </c>
      <c r="F40" s="360">
        <v>3</v>
      </c>
      <c r="G40" s="360">
        <v>8</v>
      </c>
      <c r="H40" s="360">
        <v>6</v>
      </c>
      <c r="I40" s="360">
        <v>0</v>
      </c>
      <c r="J40" s="360">
        <v>0</v>
      </c>
      <c r="K40" s="360">
        <v>2</v>
      </c>
      <c r="L40" s="360">
        <v>0</v>
      </c>
      <c r="M40" s="360">
        <v>3</v>
      </c>
      <c r="N40" s="360">
        <v>4.75</v>
      </c>
      <c r="O40" s="360">
        <v>2</v>
      </c>
      <c r="P40" s="360">
        <v>0</v>
      </c>
      <c r="Q40" s="360">
        <v>0</v>
      </c>
      <c r="R40" s="361">
        <v>0</v>
      </c>
      <c r="S40" s="153"/>
    </row>
    <row r="41" spans="1:19" s="154" customFormat="1" ht="18.75" customHeight="1">
      <c r="A41" s="149" t="s">
        <v>301</v>
      </c>
      <c r="B41" s="160" t="s">
        <v>10</v>
      </c>
      <c r="C41" s="360">
        <v>13</v>
      </c>
      <c r="D41" s="360">
        <v>1</v>
      </c>
      <c r="E41" s="360">
        <v>1</v>
      </c>
      <c r="F41" s="360">
        <v>4</v>
      </c>
      <c r="G41" s="360">
        <v>3</v>
      </c>
      <c r="H41" s="360">
        <v>0</v>
      </c>
      <c r="I41" s="360">
        <v>0</v>
      </c>
      <c r="J41" s="360">
        <v>0</v>
      </c>
      <c r="K41" s="360">
        <v>0</v>
      </c>
      <c r="L41" s="360">
        <v>3</v>
      </c>
      <c r="M41" s="360">
        <v>0</v>
      </c>
      <c r="N41" s="360">
        <v>0</v>
      </c>
      <c r="O41" s="360">
        <v>0</v>
      </c>
      <c r="P41" s="360">
        <v>0</v>
      </c>
      <c r="Q41" s="360">
        <v>0</v>
      </c>
      <c r="R41" s="361">
        <v>1</v>
      </c>
      <c r="S41" s="153"/>
    </row>
    <row r="42" spans="1:19" s="154" customFormat="1" ht="18.75" customHeight="1">
      <c r="A42" s="149" t="s">
        <v>302</v>
      </c>
      <c r="B42" s="160" t="s">
        <v>10</v>
      </c>
      <c r="C42" s="360">
        <v>49</v>
      </c>
      <c r="D42" s="360">
        <v>7</v>
      </c>
      <c r="E42" s="360">
        <v>4</v>
      </c>
      <c r="F42" s="360">
        <v>4</v>
      </c>
      <c r="G42" s="360">
        <v>5</v>
      </c>
      <c r="H42" s="360">
        <v>2</v>
      </c>
      <c r="I42" s="360">
        <v>0</v>
      </c>
      <c r="J42" s="360">
        <v>0</v>
      </c>
      <c r="K42" s="360">
        <v>3</v>
      </c>
      <c r="L42" s="360">
        <v>9</v>
      </c>
      <c r="M42" s="360">
        <v>4</v>
      </c>
      <c r="N42" s="360">
        <v>1</v>
      </c>
      <c r="O42" s="360">
        <v>5</v>
      </c>
      <c r="P42" s="360">
        <v>4</v>
      </c>
      <c r="Q42" s="360">
        <v>0</v>
      </c>
      <c r="R42" s="361">
        <v>1</v>
      </c>
      <c r="S42" s="153"/>
    </row>
    <row r="43" spans="1:19" s="154" customFormat="1" ht="18.75" customHeight="1">
      <c r="A43" s="149" t="s">
        <v>303</v>
      </c>
      <c r="B43" s="160" t="s">
        <v>10</v>
      </c>
      <c r="C43" s="360">
        <v>3</v>
      </c>
      <c r="D43" s="360">
        <v>0</v>
      </c>
      <c r="E43" s="360">
        <v>0</v>
      </c>
      <c r="F43" s="360">
        <v>0</v>
      </c>
      <c r="G43" s="360">
        <v>1</v>
      </c>
      <c r="H43" s="360">
        <v>0</v>
      </c>
      <c r="I43" s="360">
        <v>0</v>
      </c>
      <c r="J43" s="360">
        <v>0</v>
      </c>
      <c r="K43" s="360">
        <v>1</v>
      </c>
      <c r="L43" s="360">
        <v>1</v>
      </c>
      <c r="M43" s="360">
        <v>0</v>
      </c>
      <c r="N43" s="360">
        <v>0</v>
      </c>
      <c r="O43" s="360">
        <v>0</v>
      </c>
      <c r="P43" s="360">
        <v>0</v>
      </c>
      <c r="Q43" s="360">
        <v>0</v>
      </c>
      <c r="R43" s="361">
        <v>0</v>
      </c>
      <c r="S43" s="153"/>
    </row>
    <row r="44" spans="1:19" s="154" customFormat="1" ht="18.75" customHeight="1">
      <c r="A44" s="149" t="s">
        <v>304</v>
      </c>
      <c r="B44" s="160" t="s">
        <v>10</v>
      </c>
      <c r="C44" s="360">
        <v>20</v>
      </c>
      <c r="D44" s="360">
        <v>2</v>
      </c>
      <c r="E44" s="360">
        <v>0</v>
      </c>
      <c r="F44" s="360">
        <v>3</v>
      </c>
      <c r="G44" s="360">
        <v>5</v>
      </c>
      <c r="H44" s="360">
        <v>2</v>
      </c>
      <c r="I44" s="360">
        <v>2</v>
      </c>
      <c r="J44" s="360">
        <v>0</v>
      </c>
      <c r="K44" s="360">
        <v>3</v>
      </c>
      <c r="L44" s="360">
        <v>1</v>
      </c>
      <c r="M44" s="360">
        <v>0</v>
      </c>
      <c r="N44" s="360">
        <v>0</v>
      </c>
      <c r="O44" s="360">
        <v>2</v>
      </c>
      <c r="P44" s="360">
        <v>0</v>
      </c>
      <c r="Q44" s="360">
        <v>0</v>
      </c>
      <c r="R44" s="361">
        <v>0</v>
      </c>
      <c r="S44" s="153"/>
    </row>
    <row r="45" spans="1:19" s="154" customFormat="1" ht="18.75" customHeight="1">
      <c r="A45" s="149" t="s">
        <v>305</v>
      </c>
      <c r="B45" s="160" t="s">
        <v>10</v>
      </c>
      <c r="C45" s="360">
        <v>229.91666699999999</v>
      </c>
      <c r="D45" s="360">
        <v>19.833333</v>
      </c>
      <c r="E45" s="360">
        <v>10.583333</v>
      </c>
      <c r="F45" s="360">
        <v>13.833333</v>
      </c>
      <c r="G45" s="360">
        <v>31</v>
      </c>
      <c r="H45" s="360">
        <v>12</v>
      </c>
      <c r="I45" s="360">
        <v>14</v>
      </c>
      <c r="J45" s="360">
        <v>0</v>
      </c>
      <c r="K45" s="360">
        <v>12</v>
      </c>
      <c r="L45" s="360">
        <v>25</v>
      </c>
      <c r="M45" s="360">
        <v>15</v>
      </c>
      <c r="N45" s="360">
        <v>16.666667</v>
      </c>
      <c r="O45" s="360">
        <v>28</v>
      </c>
      <c r="P45" s="360">
        <v>12</v>
      </c>
      <c r="Q45" s="360">
        <v>12</v>
      </c>
      <c r="R45" s="361">
        <v>8</v>
      </c>
      <c r="S45" s="153"/>
    </row>
    <row r="46" spans="1:19" s="154" customFormat="1" ht="18.75" customHeight="1">
      <c r="A46" s="149" t="s">
        <v>306</v>
      </c>
      <c r="B46" s="160" t="s">
        <v>10</v>
      </c>
      <c r="C46" s="360">
        <v>61</v>
      </c>
      <c r="D46" s="360">
        <v>2</v>
      </c>
      <c r="E46" s="360">
        <v>3</v>
      </c>
      <c r="F46" s="360">
        <v>5</v>
      </c>
      <c r="G46" s="360">
        <v>7</v>
      </c>
      <c r="H46" s="360">
        <v>0</v>
      </c>
      <c r="I46" s="360">
        <v>17</v>
      </c>
      <c r="J46" s="360">
        <v>0</v>
      </c>
      <c r="K46" s="360">
        <v>11</v>
      </c>
      <c r="L46" s="360">
        <v>4</v>
      </c>
      <c r="M46" s="360">
        <v>1</v>
      </c>
      <c r="N46" s="360">
        <v>2</v>
      </c>
      <c r="O46" s="360">
        <v>3</v>
      </c>
      <c r="P46" s="360">
        <v>2</v>
      </c>
      <c r="Q46" s="360">
        <v>4</v>
      </c>
      <c r="R46" s="361">
        <v>0</v>
      </c>
      <c r="S46" s="153"/>
    </row>
    <row r="47" spans="1:19" s="154" customFormat="1" ht="18.75" customHeight="1">
      <c r="A47" s="149" t="s">
        <v>307</v>
      </c>
      <c r="B47" s="160" t="s">
        <v>10</v>
      </c>
      <c r="C47" s="360">
        <v>44.416666999999997</v>
      </c>
      <c r="D47" s="360">
        <v>2.5</v>
      </c>
      <c r="E47" s="360">
        <v>3</v>
      </c>
      <c r="F47" s="360">
        <v>3</v>
      </c>
      <c r="G47" s="360">
        <v>1</v>
      </c>
      <c r="H47" s="360">
        <v>5</v>
      </c>
      <c r="I47" s="360">
        <v>0</v>
      </c>
      <c r="J47" s="360">
        <v>0</v>
      </c>
      <c r="K47" s="360">
        <v>5</v>
      </c>
      <c r="L47" s="360">
        <v>11</v>
      </c>
      <c r="M47" s="360">
        <v>8</v>
      </c>
      <c r="N47" s="360">
        <v>1.75</v>
      </c>
      <c r="O47" s="360">
        <v>1</v>
      </c>
      <c r="P47" s="360">
        <v>1</v>
      </c>
      <c r="Q47" s="360">
        <v>2.1666669999999999</v>
      </c>
      <c r="R47" s="361">
        <v>0</v>
      </c>
      <c r="S47" s="153"/>
    </row>
    <row r="48" spans="1:19" s="154" customFormat="1" ht="18.75" customHeight="1">
      <c r="A48" s="149" t="s">
        <v>308</v>
      </c>
      <c r="B48" s="160" t="s">
        <v>10</v>
      </c>
      <c r="C48" s="360">
        <v>24.083333</v>
      </c>
      <c r="D48" s="360">
        <v>3</v>
      </c>
      <c r="E48" s="360">
        <v>0</v>
      </c>
      <c r="F48" s="360">
        <v>1</v>
      </c>
      <c r="G48" s="360">
        <v>1</v>
      </c>
      <c r="H48" s="360">
        <v>5</v>
      </c>
      <c r="I48" s="360">
        <v>1</v>
      </c>
      <c r="J48" s="360">
        <v>0</v>
      </c>
      <c r="K48" s="360">
        <v>1</v>
      </c>
      <c r="L48" s="360">
        <v>4</v>
      </c>
      <c r="M48" s="360">
        <v>0</v>
      </c>
      <c r="N48" s="360">
        <v>8.3333000000000004E-2</v>
      </c>
      <c r="O48" s="360">
        <v>1</v>
      </c>
      <c r="P48" s="360">
        <v>3</v>
      </c>
      <c r="Q48" s="360">
        <v>4</v>
      </c>
      <c r="R48" s="361">
        <v>0</v>
      </c>
      <c r="S48" s="153"/>
    </row>
    <row r="49" spans="1:19" s="154" customFormat="1" ht="18.75" customHeight="1">
      <c r="A49" s="149" t="s">
        <v>309</v>
      </c>
      <c r="B49" s="160" t="s">
        <v>10</v>
      </c>
      <c r="C49" s="360">
        <v>130.16666699999999</v>
      </c>
      <c r="D49" s="360">
        <v>12.5</v>
      </c>
      <c r="E49" s="360">
        <v>8.0833329999999997</v>
      </c>
      <c r="F49" s="360">
        <v>32</v>
      </c>
      <c r="G49" s="360">
        <v>6</v>
      </c>
      <c r="H49" s="360">
        <v>8</v>
      </c>
      <c r="I49" s="360">
        <v>2</v>
      </c>
      <c r="J49" s="360">
        <v>0</v>
      </c>
      <c r="K49" s="360">
        <v>7</v>
      </c>
      <c r="L49" s="360">
        <v>3</v>
      </c>
      <c r="M49" s="360">
        <v>15</v>
      </c>
      <c r="N49" s="360">
        <v>9.4166670000000003</v>
      </c>
      <c r="O49" s="360">
        <v>14</v>
      </c>
      <c r="P49" s="360">
        <v>2</v>
      </c>
      <c r="Q49" s="360">
        <v>6.1666670000000003</v>
      </c>
      <c r="R49" s="361">
        <v>5</v>
      </c>
      <c r="S49" s="153"/>
    </row>
    <row r="50" spans="1:19" s="154" customFormat="1" ht="18.75" customHeight="1">
      <c r="A50" s="149" t="s">
        <v>310</v>
      </c>
      <c r="B50" s="160" t="s">
        <v>10</v>
      </c>
      <c r="C50" s="360">
        <v>0</v>
      </c>
      <c r="D50" s="360">
        <v>0</v>
      </c>
      <c r="E50" s="360">
        <v>0</v>
      </c>
      <c r="F50" s="360">
        <v>0</v>
      </c>
      <c r="G50" s="360">
        <v>0</v>
      </c>
      <c r="H50" s="360">
        <v>0</v>
      </c>
      <c r="I50" s="360">
        <v>0</v>
      </c>
      <c r="J50" s="360">
        <v>0</v>
      </c>
      <c r="K50" s="360">
        <v>0</v>
      </c>
      <c r="L50" s="360">
        <v>0</v>
      </c>
      <c r="M50" s="360">
        <v>0</v>
      </c>
      <c r="N50" s="360">
        <v>0</v>
      </c>
      <c r="O50" s="360">
        <v>0</v>
      </c>
      <c r="P50" s="360">
        <v>0</v>
      </c>
      <c r="Q50" s="360">
        <v>0</v>
      </c>
      <c r="R50" s="361">
        <v>0</v>
      </c>
      <c r="S50" s="153"/>
    </row>
    <row r="51" spans="1:19" s="154" customFormat="1" ht="18.75" customHeight="1">
      <c r="A51" s="166" t="s">
        <v>260</v>
      </c>
      <c r="B51" s="160" t="s">
        <v>10</v>
      </c>
      <c r="C51" s="360">
        <v>1701.833333</v>
      </c>
      <c r="D51" s="360">
        <v>130.5</v>
      </c>
      <c r="E51" s="360">
        <v>106.333333</v>
      </c>
      <c r="F51" s="360">
        <v>127.5</v>
      </c>
      <c r="G51" s="360">
        <v>158</v>
      </c>
      <c r="H51" s="360">
        <v>132</v>
      </c>
      <c r="I51" s="360">
        <v>54</v>
      </c>
      <c r="J51" s="360">
        <v>0</v>
      </c>
      <c r="K51" s="360">
        <v>135</v>
      </c>
      <c r="L51" s="360">
        <v>118</v>
      </c>
      <c r="M51" s="360">
        <v>135</v>
      </c>
      <c r="N51" s="360">
        <v>130.41666699999999</v>
      </c>
      <c r="O51" s="360">
        <v>144</v>
      </c>
      <c r="P51" s="360">
        <v>139</v>
      </c>
      <c r="Q51" s="360">
        <v>139.08333300000001</v>
      </c>
      <c r="R51" s="361">
        <v>53</v>
      </c>
      <c r="S51" s="153"/>
    </row>
    <row r="52" spans="1:19" s="154" customFormat="1" ht="18.75" customHeight="1">
      <c r="A52" s="149" t="s">
        <v>311</v>
      </c>
      <c r="B52" s="160" t="s">
        <v>10</v>
      </c>
      <c r="C52" s="360">
        <v>71.916667000000004</v>
      </c>
      <c r="D52" s="360">
        <v>1</v>
      </c>
      <c r="E52" s="360">
        <v>0</v>
      </c>
      <c r="F52" s="360">
        <v>9</v>
      </c>
      <c r="G52" s="360">
        <v>6</v>
      </c>
      <c r="H52" s="360">
        <v>24</v>
      </c>
      <c r="I52" s="360">
        <v>0</v>
      </c>
      <c r="J52" s="360">
        <v>0</v>
      </c>
      <c r="K52" s="360">
        <v>2</v>
      </c>
      <c r="L52" s="360">
        <v>4</v>
      </c>
      <c r="M52" s="360">
        <v>0</v>
      </c>
      <c r="N52" s="360">
        <v>8.9166670000000003</v>
      </c>
      <c r="O52" s="360">
        <v>11</v>
      </c>
      <c r="P52" s="360">
        <v>2</v>
      </c>
      <c r="Q52" s="360">
        <v>4</v>
      </c>
      <c r="R52" s="361">
        <v>0</v>
      </c>
      <c r="S52" s="153"/>
    </row>
    <row r="53" spans="1:19" s="154" customFormat="1" ht="18.75" customHeight="1">
      <c r="A53" s="149" t="s">
        <v>312</v>
      </c>
      <c r="B53" s="160" t="s">
        <v>10</v>
      </c>
      <c r="C53" s="360">
        <v>199.66666699999999</v>
      </c>
      <c r="D53" s="360">
        <v>14</v>
      </c>
      <c r="E53" s="360">
        <v>15.166667</v>
      </c>
      <c r="F53" s="360">
        <v>22.833333</v>
      </c>
      <c r="G53" s="360">
        <v>13</v>
      </c>
      <c r="H53" s="360">
        <v>19</v>
      </c>
      <c r="I53" s="360">
        <v>13</v>
      </c>
      <c r="J53" s="360">
        <v>0</v>
      </c>
      <c r="K53" s="360">
        <v>31</v>
      </c>
      <c r="L53" s="360">
        <v>22</v>
      </c>
      <c r="M53" s="360">
        <v>16</v>
      </c>
      <c r="N53" s="360">
        <v>10.666667</v>
      </c>
      <c r="O53" s="360">
        <v>10</v>
      </c>
      <c r="P53" s="360">
        <v>2</v>
      </c>
      <c r="Q53" s="360">
        <v>5</v>
      </c>
      <c r="R53" s="361">
        <v>6</v>
      </c>
      <c r="S53" s="153"/>
    </row>
    <row r="54" spans="1:19" s="154" customFormat="1" ht="18.75" customHeight="1">
      <c r="A54" s="149" t="s">
        <v>313</v>
      </c>
      <c r="B54" s="160" t="s">
        <v>10</v>
      </c>
      <c r="C54" s="360">
        <v>308.16666700000002</v>
      </c>
      <c r="D54" s="360">
        <v>33.833333000000003</v>
      </c>
      <c r="E54" s="360">
        <v>15</v>
      </c>
      <c r="F54" s="360">
        <v>48</v>
      </c>
      <c r="G54" s="360">
        <v>28</v>
      </c>
      <c r="H54" s="360">
        <v>24</v>
      </c>
      <c r="I54" s="360">
        <v>14</v>
      </c>
      <c r="J54" s="360">
        <v>0</v>
      </c>
      <c r="K54" s="360">
        <v>24</v>
      </c>
      <c r="L54" s="360">
        <v>26</v>
      </c>
      <c r="M54" s="360">
        <v>27</v>
      </c>
      <c r="N54" s="360">
        <v>14.333333</v>
      </c>
      <c r="O54" s="360">
        <v>32</v>
      </c>
      <c r="P54" s="360">
        <v>3</v>
      </c>
      <c r="Q54" s="360">
        <v>9</v>
      </c>
      <c r="R54" s="361">
        <v>10</v>
      </c>
      <c r="S54" s="153"/>
    </row>
    <row r="55" spans="1:19" s="154" customFormat="1" ht="18.75" customHeight="1">
      <c r="A55" s="149" t="s">
        <v>314</v>
      </c>
      <c r="B55" s="160" t="s">
        <v>10</v>
      </c>
      <c r="C55" s="360">
        <v>332</v>
      </c>
      <c r="D55" s="360">
        <v>38.333333000000003</v>
      </c>
      <c r="E55" s="360">
        <v>25.583333</v>
      </c>
      <c r="F55" s="360">
        <v>16</v>
      </c>
      <c r="G55" s="360">
        <v>48</v>
      </c>
      <c r="H55" s="360">
        <v>19</v>
      </c>
      <c r="I55" s="360">
        <v>6</v>
      </c>
      <c r="J55" s="360">
        <v>0</v>
      </c>
      <c r="K55" s="360">
        <v>19</v>
      </c>
      <c r="L55" s="360">
        <v>33</v>
      </c>
      <c r="M55" s="360">
        <v>31</v>
      </c>
      <c r="N55" s="360">
        <v>32.583333000000003</v>
      </c>
      <c r="O55" s="360">
        <v>29</v>
      </c>
      <c r="P55" s="360">
        <v>12</v>
      </c>
      <c r="Q55" s="360">
        <v>10.5</v>
      </c>
      <c r="R55" s="361">
        <v>12</v>
      </c>
      <c r="S55" s="153"/>
    </row>
    <row r="56" spans="1:19" s="154" customFormat="1" ht="18.75" customHeight="1">
      <c r="A56" s="149" t="s">
        <v>315</v>
      </c>
      <c r="B56" s="160" t="s">
        <v>10</v>
      </c>
      <c r="C56" s="360">
        <v>283.58333299999998</v>
      </c>
      <c r="D56" s="360">
        <v>2</v>
      </c>
      <c r="E56" s="360">
        <v>10</v>
      </c>
      <c r="F56" s="360">
        <v>7</v>
      </c>
      <c r="G56" s="360">
        <v>2</v>
      </c>
      <c r="H56" s="360">
        <v>1</v>
      </c>
      <c r="I56" s="360">
        <v>0</v>
      </c>
      <c r="J56" s="360">
        <v>0</v>
      </c>
      <c r="K56" s="360">
        <v>2</v>
      </c>
      <c r="L56" s="360">
        <v>12</v>
      </c>
      <c r="M56" s="360">
        <v>20</v>
      </c>
      <c r="N56" s="360">
        <v>24.833333</v>
      </c>
      <c r="O56" s="360">
        <v>29</v>
      </c>
      <c r="P56" s="360">
        <v>83</v>
      </c>
      <c r="Q56" s="360">
        <v>70.75</v>
      </c>
      <c r="R56" s="361">
        <v>20</v>
      </c>
      <c r="S56" s="153"/>
    </row>
    <row r="57" spans="1:19" s="154" customFormat="1" ht="18.75" customHeight="1">
      <c r="A57" s="149" t="s">
        <v>316</v>
      </c>
      <c r="B57" s="160" t="s">
        <v>10</v>
      </c>
      <c r="C57" s="360">
        <v>213.41666699999999</v>
      </c>
      <c r="D57" s="360">
        <v>13</v>
      </c>
      <c r="E57" s="360">
        <v>28.583333</v>
      </c>
      <c r="F57" s="360">
        <v>6.8333329999999997</v>
      </c>
      <c r="G57" s="360">
        <v>24</v>
      </c>
      <c r="H57" s="360">
        <v>13</v>
      </c>
      <c r="I57" s="360">
        <v>2</v>
      </c>
      <c r="J57" s="360">
        <v>0</v>
      </c>
      <c r="K57" s="360">
        <v>32</v>
      </c>
      <c r="L57" s="360">
        <v>7</v>
      </c>
      <c r="M57" s="360">
        <v>21</v>
      </c>
      <c r="N57" s="360">
        <v>13.583333</v>
      </c>
      <c r="O57" s="360">
        <v>26</v>
      </c>
      <c r="P57" s="360">
        <v>14</v>
      </c>
      <c r="Q57" s="360">
        <v>7.4166670000000003</v>
      </c>
      <c r="R57" s="361">
        <v>5</v>
      </c>
      <c r="S57" s="153"/>
    </row>
    <row r="58" spans="1:19" s="154" customFormat="1" ht="18.75" customHeight="1">
      <c r="A58" s="149" t="s">
        <v>317</v>
      </c>
      <c r="B58" s="160" t="s">
        <v>10</v>
      </c>
      <c r="C58" s="360">
        <v>4</v>
      </c>
      <c r="D58" s="360">
        <v>0</v>
      </c>
      <c r="E58" s="360">
        <v>0</v>
      </c>
      <c r="F58" s="360">
        <v>0</v>
      </c>
      <c r="G58" s="360">
        <v>1</v>
      </c>
      <c r="H58" s="360">
        <v>0</v>
      </c>
      <c r="I58" s="360">
        <v>1</v>
      </c>
      <c r="J58" s="360">
        <v>0</v>
      </c>
      <c r="K58" s="360">
        <v>0</v>
      </c>
      <c r="L58" s="360">
        <v>2</v>
      </c>
      <c r="M58" s="360">
        <v>0</v>
      </c>
      <c r="N58" s="360">
        <v>0</v>
      </c>
      <c r="O58" s="360">
        <v>0</v>
      </c>
      <c r="P58" s="360">
        <v>0</v>
      </c>
      <c r="Q58" s="360">
        <v>0</v>
      </c>
      <c r="R58" s="361">
        <v>0</v>
      </c>
      <c r="S58" s="153"/>
    </row>
    <row r="59" spans="1:19" s="154" customFormat="1" ht="18.75" customHeight="1">
      <c r="A59" s="152" t="s">
        <v>318</v>
      </c>
      <c r="B59" s="164" t="s">
        <v>10</v>
      </c>
      <c r="C59" s="362">
        <v>289.08333299999998</v>
      </c>
      <c r="D59" s="362">
        <v>28.333333</v>
      </c>
      <c r="E59" s="362">
        <v>12</v>
      </c>
      <c r="F59" s="362">
        <v>17.833333</v>
      </c>
      <c r="G59" s="362">
        <v>36</v>
      </c>
      <c r="H59" s="362">
        <v>32</v>
      </c>
      <c r="I59" s="362">
        <v>18</v>
      </c>
      <c r="J59" s="362">
        <v>0</v>
      </c>
      <c r="K59" s="362">
        <v>25</v>
      </c>
      <c r="L59" s="362">
        <v>12</v>
      </c>
      <c r="M59" s="362">
        <v>20</v>
      </c>
      <c r="N59" s="362">
        <v>25.5</v>
      </c>
      <c r="O59" s="362">
        <v>7</v>
      </c>
      <c r="P59" s="362">
        <v>23</v>
      </c>
      <c r="Q59" s="362">
        <v>32.416666999999997</v>
      </c>
      <c r="R59" s="363">
        <v>0</v>
      </c>
      <c r="S59" s="153"/>
    </row>
  </sheetData>
  <mergeCells count="1">
    <mergeCell ref="A1:R1"/>
  </mergeCells>
  <phoneticPr fontId="35" type="noConversion"/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S59"/>
  <sheetViews>
    <sheetView showZeros="0" zoomScaleNormal="100" workbookViewId="0">
      <pane ySplit="2" topLeftCell="A18" activePane="bottomLeft" state="frozen"/>
      <selection activeCell="C5" sqref="C5"/>
      <selection pane="bottomLeft" sqref="A1:R1"/>
    </sheetView>
  </sheetViews>
  <sheetFormatPr defaultRowHeight="14.25"/>
  <cols>
    <col min="1" max="1" width="32.375" customWidth="1"/>
    <col min="2" max="2" width="5.5" customWidth="1"/>
    <col min="3" max="3" width="7.625" customWidth="1"/>
    <col min="4" max="18" width="7" customWidth="1"/>
    <col min="19" max="19" width="8.375" style="1" customWidth="1"/>
  </cols>
  <sheetData>
    <row r="1" spans="1:19" ht="24" customHeight="1">
      <c r="A1" s="450" t="s">
        <v>183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50"/>
      <c r="Q1" s="450"/>
      <c r="R1" s="450"/>
    </row>
    <row r="2" spans="1:19" s="146" customFormat="1" ht="22.9" customHeight="1">
      <c r="A2" s="255" t="s">
        <v>500</v>
      </c>
      <c r="B2" s="268" t="s">
        <v>501</v>
      </c>
      <c r="C2" s="269" t="s">
        <v>105</v>
      </c>
      <c r="D2" s="269" t="s">
        <v>11</v>
      </c>
      <c r="E2" s="269" t="s">
        <v>12</v>
      </c>
      <c r="F2" s="269" t="s">
        <v>13</v>
      </c>
      <c r="G2" s="269" t="s">
        <v>14</v>
      </c>
      <c r="H2" s="269" t="s">
        <v>15</v>
      </c>
      <c r="I2" s="269" t="s">
        <v>16</v>
      </c>
      <c r="J2" s="269" t="s">
        <v>17</v>
      </c>
      <c r="K2" s="269" t="s">
        <v>18</v>
      </c>
      <c r="L2" s="269" t="s">
        <v>19</v>
      </c>
      <c r="M2" s="269" t="s">
        <v>20</v>
      </c>
      <c r="N2" s="269" t="s">
        <v>21</v>
      </c>
      <c r="O2" s="269" t="s">
        <v>22</v>
      </c>
      <c r="P2" s="270" t="s">
        <v>23</v>
      </c>
      <c r="Q2" s="272" t="s">
        <v>466</v>
      </c>
      <c r="R2" s="271" t="s">
        <v>25</v>
      </c>
      <c r="S2" s="145"/>
    </row>
    <row r="3" spans="1:19" s="148" customFormat="1" ht="18.600000000000001" customHeight="1">
      <c r="A3" s="256" t="s">
        <v>106</v>
      </c>
      <c r="B3" s="257" t="s">
        <v>0</v>
      </c>
      <c r="C3" s="262">
        <v>747.41666699999996</v>
      </c>
      <c r="D3" s="262">
        <f>C3-'10-10人口（左右,分续表）'!I4</f>
        <v>0</v>
      </c>
      <c r="E3" s="262">
        <v>50</v>
      </c>
      <c r="F3" s="262">
        <v>47</v>
      </c>
      <c r="G3" s="262">
        <v>30</v>
      </c>
      <c r="H3" s="262">
        <v>0</v>
      </c>
      <c r="I3" s="262">
        <v>26</v>
      </c>
      <c r="J3" s="262">
        <v>60</v>
      </c>
      <c r="K3" s="262">
        <v>58.75</v>
      </c>
      <c r="L3" s="262">
        <v>80</v>
      </c>
      <c r="M3" s="262">
        <v>70</v>
      </c>
      <c r="N3" s="262">
        <v>68.25</v>
      </c>
      <c r="O3" s="262">
        <v>69.75</v>
      </c>
      <c r="P3" s="262">
        <v>70</v>
      </c>
      <c r="Q3" s="262">
        <v>67.666667000000004</v>
      </c>
      <c r="R3" s="263">
        <v>50</v>
      </c>
      <c r="S3" s="147"/>
    </row>
    <row r="4" spans="1:19" s="148" customFormat="1" ht="18.600000000000001" customHeight="1">
      <c r="A4" s="286" t="s">
        <v>502</v>
      </c>
      <c r="B4" s="261" t="s">
        <v>7</v>
      </c>
      <c r="C4" s="262">
        <v>2.6028455292682899</v>
      </c>
      <c r="D4" s="262">
        <f>C4-'10-10人口（左右,分续表）'!I5</f>
        <v>0</v>
      </c>
      <c r="E4" s="262">
        <v>2.57</v>
      </c>
      <c r="F4" s="262">
        <v>2.3989361702127661</v>
      </c>
      <c r="G4" s="262">
        <v>2.9666666666666668</v>
      </c>
      <c r="H4" s="262"/>
      <c r="I4" s="262">
        <v>2.5769230769230771</v>
      </c>
      <c r="J4" s="262">
        <v>2.3208333333333333</v>
      </c>
      <c r="K4" s="262">
        <v>2.6127659574468085</v>
      </c>
      <c r="L4" s="262">
        <v>2.6</v>
      </c>
      <c r="M4" s="262">
        <v>2.7571428571428571</v>
      </c>
      <c r="N4" s="262">
        <v>2.7057387106227107</v>
      </c>
      <c r="O4" s="262">
        <v>2.4301075268817205</v>
      </c>
      <c r="P4" s="262">
        <v>2.8357142857142859</v>
      </c>
      <c r="Q4" s="262">
        <v>2.4790640271967286</v>
      </c>
      <c r="R4" s="263">
        <v>2.4249999999999998</v>
      </c>
      <c r="S4" s="147"/>
    </row>
    <row r="5" spans="1:19" s="148" customFormat="1" ht="18.600000000000001" customHeight="1">
      <c r="A5" s="286" t="s">
        <v>109</v>
      </c>
      <c r="B5" s="261"/>
      <c r="C5" s="262"/>
      <c r="D5" s="262">
        <f>C5-'10-10人口（左右,分续表）'!I6</f>
        <v>0</v>
      </c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3"/>
      <c r="S5" s="147"/>
    </row>
    <row r="6" spans="1:19" s="148" customFormat="1" ht="18.600000000000001" customHeight="1">
      <c r="A6" s="287" t="s">
        <v>503</v>
      </c>
      <c r="B6" s="261" t="s">
        <v>10</v>
      </c>
      <c r="C6" s="262">
        <v>1466.833333</v>
      </c>
      <c r="D6" s="262">
        <f>C6-'10-10人口（左右,分续表）'!I7</f>
        <v>0</v>
      </c>
      <c r="E6" s="262">
        <v>114</v>
      </c>
      <c r="F6" s="262">
        <v>94</v>
      </c>
      <c r="G6" s="262">
        <v>66</v>
      </c>
      <c r="H6" s="262">
        <v>0</v>
      </c>
      <c r="I6" s="262">
        <v>41</v>
      </c>
      <c r="J6" s="262">
        <v>105</v>
      </c>
      <c r="K6" s="262">
        <v>102</v>
      </c>
      <c r="L6" s="262">
        <v>176</v>
      </c>
      <c r="M6" s="262">
        <v>136</v>
      </c>
      <c r="N6" s="262">
        <v>144</v>
      </c>
      <c r="O6" s="262">
        <v>134.5</v>
      </c>
      <c r="P6" s="262">
        <v>142</v>
      </c>
      <c r="Q6" s="262">
        <v>139.33333300000001</v>
      </c>
      <c r="R6" s="263">
        <v>73</v>
      </c>
      <c r="S6" s="147"/>
    </row>
    <row r="7" spans="1:19" s="148" customFormat="1" ht="18.600000000000001" customHeight="1">
      <c r="A7" s="287" t="s">
        <v>504</v>
      </c>
      <c r="B7" s="261" t="s">
        <v>10</v>
      </c>
      <c r="C7" s="262">
        <v>1466.833333</v>
      </c>
      <c r="D7" s="262">
        <f>C7-'10-10人口（左右,分续表）'!I8</f>
        <v>0</v>
      </c>
      <c r="E7" s="262">
        <v>114</v>
      </c>
      <c r="F7" s="262">
        <v>94</v>
      </c>
      <c r="G7" s="262">
        <v>66</v>
      </c>
      <c r="H7" s="262">
        <v>0</v>
      </c>
      <c r="I7" s="262">
        <v>41</v>
      </c>
      <c r="J7" s="262">
        <v>105</v>
      </c>
      <c r="K7" s="262">
        <v>102</v>
      </c>
      <c r="L7" s="262">
        <v>176</v>
      </c>
      <c r="M7" s="262">
        <v>136</v>
      </c>
      <c r="N7" s="262">
        <v>144</v>
      </c>
      <c r="O7" s="262">
        <v>134.5</v>
      </c>
      <c r="P7" s="262">
        <v>142</v>
      </c>
      <c r="Q7" s="262">
        <v>139.33333300000001</v>
      </c>
      <c r="R7" s="263">
        <v>73</v>
      </c>
      <c r="S7" s="147"/>
    </row>
    <row r="8" spans="1:19" s="148" customFormat="1" ht="18.600000000000001" customHeight="1">
      <c r="A8" s="260" t="s">
        <v>505</v>
      </c>
      <c r="B8" s="261" t="s">
        <v>10</v>
      </c>
      <c r="C8" s="262">
        <v>775.75</v>
      </c>
      <c r="D8" s="262">
        <f>C8-'10-10人口（左右,分续表）'!I9</f>
        <v>0</v>
      </c>
      <c r="E8" s="262">
        <v>56</v>
      </c>
      <c r="F8" s="262">
        <v>47</v>
      </c>
      <c r="G8" s="262">
        <v>38</v>
      </c>
      <c r="H8" s="262">
        <v>0</v>
      </c>
      <c r="I8" s="262">
        <v>24</v>
      </c>
      <c r="J8" s="262">
        <v>55</v>
      </c>
      <c r="K8" s="262">
        <v>54</v>
      </c>
      <c r="L8" s="262">
        <v>95</v>
      </c>
      <c r="M8" s="262">
        <v>75</v>
      </c>
      <c r="N8" s="262">
        <v>73.75</v>
      </c>
      <c r="O8" s="262">
        <v>67.75</v>
      </c>
      <c r="P8" s="262">
        <v>71</v>
      </c>
      <c r="Q8" s="262">
        <v>77.25</v>
      </c>
      <c r="R8" s="263">
        <v>42</v>
      </c>
      <c r="S8" s="147"/>
    </row>
    <row r="9" spans="1:19" s="148" customFormat="1" ht="18.600000000000001" customHeight="1">
      <c r="A9" s="260" t="s">
        <v>506</v>
      </c>
      <c r="B9" s="261" t="s">
        <v>10</v>
      </c>
      <c r="C9" s="262">
        <v>691.08333300000004</v>
      </c>
      <c r="D9" s="262">
        <f>C9-'10-10人口（左右,分续表）'!I10</f>
        <v>0</v>
      </c>
      <c r="E9" s="262">
        <v>58</v>
      </c>
      <c r="F9" s="262">
        <v>47</v>
      </c>
      <c r="G9" s="262">
        <v>28</v>
      </c>
      <c r="H9" s="262">
        <v>0</v>
      </c>
      <c r="I9" s="262">
        <v>17</v>
      </c>
      <c r="J9" s="262">
        <v>50</v>
      </c>
      <c r="K9" s="262">
        <v>48</v>
      </c>
      <c r="L9" s="262">
        <v>81</v>
      </c>
      <c r="M9" s="262">
        <v>61</v>
      </c>
      <c r="N9" s="262">
        <v>70.25</v>
      </c>
      <c r="O9" s="262">
        <v>66.75</v>
      </c>
      <c r="P9" s="262">
        <v>71</v>
      </c>
      <c r="Q9" s="262">
        <v>62.083333000000003</v>
      </c>
      <c r="R9" s="263">
        <v>31</v>
      </c>
      <c r="S9" s="147"/>
    </row>
    <row r="10" spans="1:19" s="148" customFormat="1" ht="18.600000000000001" customHeight="1">
      <c r="A10" s="287" t="s">
        <v>507</v>
      </c>
      <c r="B10" s="261" t="s">
        <v>10</v>
      </c>
      <c r="C10" s="262">
        <v>1466.833333</v>
      </c>
      <c r="D10" s="262">
        <f>C10-'10-10人口（左右,分续表）'!I11</f>
        <v>0</v>
      </c>
      <c r="E10" s="262">
        <v>114</v>
      </c>
      <c r="F10" s="262">
        <v>94</v>
      </c>
      <c r="G10" s="262">
        <v>66</v>
      </c>
      <c r="H10" s="262">
        <v>0</v>
      </c>
      <c r="I10" s="262">
        <v>41</v>
      </c>
      <c r="J10" s="262">
        <v>105</v>
      </c>
      <c r="K10" s="262">
        <v>102</v>
      </c>
      <c r="L10" s="262">
        <v>176</v>
      </c>
      <c r="M10" s="262">
        <v>136</v>
      </c>
      <c r="N10" s="262">
        <v>144</v>
      </c>
      <c r="O10" s="262">
        <v>134.5</v>
      </c>
      <c r="P10" s="262">
        <v>142</v>
      </c>
      <c r="Q10" s="262">
        <v>139.33333300000001</v>
      </c>
      <c r="R10" s="263">
        <v>73</v>
      </c>
      <c r="S10" s="147"/>
    </row>
    <row r="11" spans="1:19" s="148" customFormat="1" ht="18.600000000000001" customHeight="1">
      <c r="A11" s="288" t="s">
        <v>508</v>
      </c>
      <c r="B11" s="261" t="s">
        <v>10</v>
      </c>
      <c r="C11" s="262">
        <v>3.4166669999999999</v>
      </c>
      <c r="D11" s="262">
        <f>C11-'10-10人口（左右,分续表）'!I12</f>
        <v>0</v>
      </c>
      <c r="E11" s="262">
        <v>1</v>
      </c>
      <c r="F11" s="262">
        <v>0</v>
      </c>
      <c r="G11" s="262">
        <v>0</v>
      </c>
      <c r="H11" s="262">
        <v>0</v>
      </c>
      <c r="I11" s="262">
        <v>0</v>
      </c>
      <c r="J11" s="262">
        <v>0</v>
      </c>
      <c r="K11" s="262">
        <v>0</v>
      </c>
      <c r="L11" s="262">
        <v>2</v>
      </c>
      <c r="M11" s="262">
        <v>0</v>
      </c>
      <c r="N11" s="262">
        <v>0</v>
      </c>
      <c r="O11" s="262">
        <v>0</v>
      </c>
      <c r="P11" s="262">
        <v>0</v>
      </c>
      <c r="Q11" s="262">
        <v>0.41666700000000001</v>
      </c>
      <c r="R11" s="263">
        <v>0</v>
      </c>
      <c r="S11" s="147"/>
    </row>
    <row r="12" spans="1:19" s="148" customFormat="1" ht="18.600000000000001" customHeight="1">
      <c r="A12" s="288" t="s">
        <v>509</v>
      </c>
      <c r="B12" s="261" t="s">
        <v>10</v>
      </c>
      <c r="C12" s="262">
        <v>52.75</v>
      </c>
      <c r="D12" s="262">
        <f>C12-'10-10人口（左右,分续表）'!I13</f>
        <v>0</v>
      </c>
      <c r="E12" s="262">
        <v>6</v>
      </c>
      <c r="F12" s="262">
        <v>2</v>
      </c>
      <c r="G12" s="262">
        <v>2</v>
      </c>
      <c r="H12" s="262">
        <v>0</v>
      </c>
      <c r="I12" s="262">
        <v>1</v>
      </c>
      <c r="J12" s="262">
        <v>2</v>
      </c>
      <c r="K12" s="262">
        <v>7</v>
      </c>
      <c r="L12" s="262">
        <v>6</v>
      </c>
      <c r="M12" s="262">
        <v>4</v>
      </c>
      <c r="N12" s="262">
        <v>6.75</v>
      </c>
      <c r="O12" s="262">
        <v>4</v>
      </c>
      <c r="P12" s="262">
        <v>5</v>
      </c>
      <c r="Q12" s="262">
        <v>7</v>
      </c>
      <c r="R12" s="263">
        <v>0</v>
      </c>
      <c r="S12" s="147"/>
    </row>
    <row r="13" spans="1:19" s="148" customFormat="1" ht="18.600000000000001" customHeight="1">
      <c r="A13" s="288" t="s">
        <v>510</v>
      </c>
      <c r="B13" s="261" t="s">
        <v>10</v>
      </c>
      <c r="C13" s="262">
        <v>85.75</v>
      </c>
      <c r="D13" s="262">
        <f>C13-'10-10人口（左右,分续表）'!I14</f>
        <v>0</v>
      </c>
      <c r="E13" s="262">
        <v>5</v>
      </c>
      <c r="F13" s="262">
        <v>3</v>
      </c>
      <c r="G13" s="262">
        <v>9</v>
      </c>
      <c r="H13" s="262">
        <v>0</v>
      </c>
      <c r="I13" s="262">
        <v>12</v>
      </c>
      <c r="J13" s="262">
        <v>2</v>
      </c>
      <c r="K13" s="262">
        <v>6</v>
      </c>
      <c r="L13" s="262">
        <v>10</v>
      </c>
      <c r="M13" s="262">
        <v>9</v>
      </c>
      <c r="N13" s="262">
        <v>3.75</v>
      </c>
      <c r="O13" s="262">
        <v>3</v>
      </c>
      <c r="P13" s="262">
        <v>13</v>
      </c>
      <c r="Q13" s="262">
        <v>5</v>
      </c>
      <c r="R13" s="263">
        <v>5</v>
      </c>
      <c r="S13" s="147"/>
    </row>
    <row r="14" spans="1:19" s="148" customFormat="1" ht="18.600000000000001" customHeight="1">
      <c r="A14" s="288" t="s">
        <v>511</v>
      </c>
      <c r="B14" s="261" t="s">
        <v>10</v>
      </c>
      <c r="C14" s="262">
        <v>68</v>
      </c>
      <c r="D14" s="262">
        <f>C14-'10-10人口（左右,分续表）'!I15</f>
        <v>0</v>
      </c>
      <c r="E14" s="262">
        <v>8</v>
      </c>
      <c r="F14" s="262">
        <v>1</v>
      </c>
      <c r="G14" s="262">
        <v>4</v>
      </c>
      <c r="H14" s="262">
        <v>0</v>
      </c>
      <c r="I14" s="262">
        <v>2</v>
      </c>
      <c r="J14" s="262">
        <v>1</v>
      </c>
      <c r="K14" s="262">
        <v>11</v>
      </c>
      <c r="L14" s="262">
        <v>12</v>
      </c>
      <c r="M14" s="262">
        <v>6</v>
      </c>
      <c r="N14" s="262">
        <v>3</v>
      </c>
      <c r="O14" s="262">
        <v>1</v>
      </c>
      <c r="P14" s="262">
        <v>5</v>
      </c>
      <c r="Q14" s="262">
        <v>6</v>
      </c>
      <c r="R14" s="263">
        <v>8</v>
      </c>
      <c r="S14" s="147"/>
    </row>
    <row r="15" spans="1:19" s="148" customFormat="1" ht="18.600000000000001" customHeight="1">
      <c r="A15" s="288" t="s">
        <v>512</v>
      </c>
      <c r="B15" s="261" t="s">
        <v>10</v>
      </c>
      <c r="C15" s="262">
        <v>87</v>
      </c>
      <c r="D15" s="262">
        <f>C15-'10-10人口（左右,分续表）'!I16</f>
        <v>0</v>
      </c>
      <c r="E15" s="262">
        <v>6</v>
      </c>
      <c r="F15" s="262">
        <v>1</v>
      </c>
      <c r="G15" s="262">
        <v>8</v>
      </c>
      <c r="H15" s="262">
        <v>0</v>
      </c>
      <c r="I15" s="262">
        <v>2</v>
      </c>
      <c r="J15" s="262">
        <v>0</v>
      </c>
      <c r="K15" s="262">
        <v>4</v>
      </c>
      <c r="L15" s="262">
        <v>9</v>
      </c>
      <c r="M15" s="262">
        <v>13</v>
      </c>
      <c r="N15" s="262">
        <v>13</v>
      </c>
      <c r="O15" s="262">
        <v>6</v>
      </c>
      <c r="P15" s="262">
        <v>16</v>
      </c>
      <c r="Q15" s="262">
        <v>6</v>
      </c>
      <c r="R15" s="263">
        <v>3</v>
      </c>
      <c r="S15" s="147"/>
    </row>
    <row r="16" spans="1:19" s="148" customFormat="1" ht="18.600000000000001" customHeight="1">
      <c r="A16" s="288" t="s">
        <v>513</v>
      </c>
      <c r="B16" s="261" t="s">
        <v>10</v>
      </c>
      <c r="C16" s="262">
        <v>409.33333299999998</v>
      </c>
      <c r="D16" s="262">
        <f>C16-'10-10人口（左右,分续表）'!I17</f>
        <v>0</v>
      </c>
      <c r="E16" s="262">
        <v>16</v>
      </c>
      <c r="F16" s="262">
        <v>27</v>
      </c>
      <c r="G16" s="262">
        <v>14</v>
      </c>
      <c r="H16" s="262">
        <v>0</v>
      </c>
      <c r="I16" s="262">
        <v>7</v>
      </c>
      <c r="J16" s="262">
        <v>26</v>
      </c>
      <c r="K16" s="262">
        <v>21</v>
      </c>
      <c r="L16" s="262">
        <v>48</v>
      </c>
      <c r="M16" s="262">
        <v>55</v>
      </c>
      <c r="N16" s="262">
        <v>52.25</v>
      </c>
      <c r="O16" s="262">
        <v>35</v>
      </c>
      <c r="P16" s="262">
        <v>45</v>
      </c>
      <c r="Q16" s="262">
        <v>37.083333000000003</v>
      </c>
      <c r="R16" s="263">
        <v>26</v>
      </c>
      <c r="S16" s="147"/>
    </row>
    <row r="17" spans="1:19" s="148" customFormat="1" ht="18.600000000000001" customHeight="1">
      <c r="A17" s="288" t="s">
        <v>514</v>
      </c>
      <c r="B17" s="261" t="s">
        <v>10</v>
      </c>
      <c r="C17" s="262">
        <v>479.41666700000002</v>
      </c>
      <c r="D17" s="262">
        <f>C17-'10-10人口（左右,分续表）'!I18</f>
        <v>0</v>
      </c>
      <c r="E17" s="262">
        <v>44</v>
      </c>
      <c r="F17" s="262">
        <v>41</v>
      </c>
      <c r="G17" s="262">
        <v>20</v>
      </c>
      <c r="H17" s="262">
        <v>0</v>
      </c>
      <c r="I17" s="262">
        <v>12</v>
      </c>
      <c r="J17" s="262">
        <v>42</v>
      </c>
      <c r="K17" s="262">
        <v>29</v>
      </c>
      <c r="L17" s="262">
        <v>64</v>
      </c>
      <c r="M17" s="262">
        <v>25</v>
      </c>
      <c r="N17" s="262">
        <v>42.083333000000003</v>
      </c>
      <c r="O17" s="262">
        <v>54.5</v>
      </c>
      <c r="P17" s="262">
        <v>37</v>
      </c>
      <c r="Q17" s="262">
        <v>48.833333000000003</v>
      </c>
      <c r="R17" s="263">
        <v>20</v>
      </c>
      <c r="S17" s="147"/>
    </row>
    <row r="18" spans="1:19" s="148" customFormat="1" ht="18.600000000000001" customHeight="1">
      <c r="A18" s="288" t="s">
        <v>515</v>
      </c>
      <c r="B18" s="261" t="s">
        <v>10</v>
      </c>
      <c r="C18" s="262">
        <v>170.16666699999999</v>
      </c>
      <c r="D18" s="262">
        <f>C18-'10-10人口（左右,分续表）'!I19</f>
        <v>0</v>
      </c>
      <c r="E18" s="262">
        <v>17</v>
      </c>
      <c r="F18" s="262">
        <v>12</v>
      </c>
      <c r="G18" s="262">
        <v>3</v>
      </c>
      <c r="H18" s="262">
        <v>0</v>
      </c>
      <c r="I18" s="262">
        <v>3</v>
      </c>
      <c r="J18" s="262">
        <v>14</v>
      </c>
      <c r="K18" s="262">
        <v>19</v>
      </c>
      <c r="L18" s="262">
        <v>9</v>
      </c>
      <c r="M18" s="262">
        <v>16</v>
      </c>
      <c r="N18" s="262">
        <v>18.166667</v>
      </c>
      <c r="O18" s="262">
        <v>16</v>
      </c>
      <c r="P18" s="262">
        <v>14</v>
      </c>
      <c r="Q18" s="262">
        <v>19</v>
      </c>
      <c r="R18" s="263">
        <v>10</v>
      </c>
      <c r="S18" s="147"/>
    </row>
    <row r="19" spans="1:19" s="151" customFormat="1" ht="18.600000000000001" customHeight="1">
      <c r="A19" s="288" t="s">
        <v>516</v>
      </c>
      <c r="B19" s="261" t="s">
        <v>10</v>
      </c>
      <c r="C19" s="262">
        <v>111</v>
      </c>
      <c r="D19" s="262">
        <f>C19-'10-10人口（左右,分续表）'!I20</f>
        <v>0</v>
      </c>
      <c r="E19" s="262">
        <v>11</v>
      </c>
      <c r="F19" s="262">
        <v>7</v>
      </c>
      <c r="G19" s="262">
        <v>6</v>
      </c>
      <c r="H19" s="262">
        <v>0</v>
      </c>
      <c r="I19" s="262">
        <v>2</v>
      </c>
      <c r="J19" s="262">
        <v>18</v>
      </c>
      <c r="K19" s="262">
        <v>5</v>
      </c>
      <c r="L19" s="262">
        <v>16</v>
      </c>
      <c r="M19" s="262">
        <v>8</v>
      </c>
      <c r="N19" s="262">
        <v>5</v>
      </c>
      <c r="O19" s="262">
        <v>15</v>
      </c>
      <c r="P19" s="262">
        <v>7</v>
      </c>
      <c r="Q19" s="262">
        <v>10</v>
      </c>
      <c r="R19" s="263">
        <v>1</v>
      </c>
      <c r="S19" s="150"/>
    </row>
    <row r="20" spans="1:19" s="151" customFormat="1" ht="18.600000000000001" customHeight="1">
      <c r="A20" s="289" t="s">
        <v>517</v>
      </c>
      <c r="B20" s="261" t="s">
        <v>10</v>
      </c>
      <c r="C20" s="262">
        <v>1466.833333</v>
      </c>
      <c r="D20" s="262">
        <f>C20-'10-10人口（左右,分续表）'!I21</f>
        <v>0</v>
      </c>
      <c r="E20" s="262">
        <v>114</v>
      </c>
      <c r="F20" s="262">
        <v>94</v>
      </c>
      <c r="G20" s="262">
        <v>66</v>
      </c>
      <c r="H20" s="262">
        <v>0</v>
      </c>
      <c r="I20" s="262">
        <v>41</v>
      </c>
      <c r="J20" s="262">
        <v>105</v>
      </c>
      <c r="K20" s="262">
        <v>102</v>
      </c>
      <c r="L20" s="262">
        <v>176</v>
      </c>
      <c r="M20" s="262">
        <v>136</v>
      </c>
      <c r="N20" s="262">
        <v>144</v>
      </c>
      <c r="O20" s="262">
        <v>134.5</v>
      </c>
      <c r="P20" s="262">
        <v>142</v>
      </c>
      <c r="Q20" s="262">
        <v>139.33333300000001</v>
      </c>
      <c r="R20" s="263">
        <v>73</v>
      </c>
      <c r="S20" s="150"/>
    </row>
    <row r="21" spans="1:19" s="151" customFormat="1" ht="18.600000000000001" customHeight="1">
      <c r="A21" s="288" t="s">
        <v>518</v>
      </c>
      <c r="B21" s="261" t="s">
        <v>10</v>
      </c>
      <c r="C21" s="262">
        <v>30</v>
      </c>
      <c r="D21" s="262">
        <f>C21-'10-10人口（左右,分续表）'!I22</f>
        <v>0</v>
      </c>
      <c r="E21" s="262">
        <v>2</v>
      </c>
      <c r="F21" s="262">
        <v>2</v>
      </c>
      <c r="G21" s="262">
        <v>4</v>
      </c>
      <c r="H21" s="262">
        <v>0</v>
      </c>
      <c r="I21" s="262">
        <v>0</v>
      </c>
      <c r="J21" s="262">
        <v>4</v>
      </c>
      <c r="K21" s="262">
        <v>0</v>
      </c>
      <c r="L21" s="262">
        <v>0</v>
      </c>
      <c r="M21" s="262">
        <v>4</v>
      </c>
      <c r="N21" s="262">
        <v>1</v>
      </c>
      <c r="O21" s="262">
        <v>0</v>
      </c>
      <c r="P21" s="262">
        <v>0</v>
      </c>
      <c r="Q21" s="262">
        <v>13</v>
      </c>
      <c r="R21" s="263">
        <v>0</v>
      </c>
      <c r="S21" s="150"/>
    </row>
    <row r="22" spans="1:19" s="151" customFormat="1" ht="18.600000000000001" customHeight="1">
      <c r="A22" s="288" t="s">
        <v>519</v>
      </c>
      <c r="B22" s="261" t="s">
        <v>10</v>
      </c>
      <c r="C22" s="262">
        <v>4</v>
      </c>
      <c r="D22" s="262">
        <f>C22-'10-10人口（左右,分续表）'!I23</f>
        <v>0</v>
      </c>
      <c r="E22" s="262">
        <v>0</v>
      </c>
      <c r="F22" s="262">
        <v>0</v>
      </c>
      <c r="G22" s="262">
        <v>0</v>
      </c>
      <c r="H22" s="262">
        <v>0</v>
      </c>
      <c r="I22" s="262">
        <v>0</v>
      </c>
      <c r="J22" s="262">
        <v>1</v>
      </c>
      <c r="K22" s="262">
        <v>0</v>
      </c>
      <c r="L22" s="262">
        <v>0</v>
      </c>
      <c r="M22" s="262">
        <v>0</v>
      </c>
      <c r="N22" s="262">
        <v>0</v>
      </c>
      <c r="O22" s="262">
        <v>2</v>
      </c>
      <c r="P22" s="262">
        <v>0</v>
      </c>
      <c r="Q22" s="262">
        <v>0</v>
      </c>
      <c r="R22" s="263">
        <v>1</v>
      </c>
      <c r="S22" s="150"/>
    </row>
    <row r="23" spans="1:19" s="151" customFormat="1" ht="18.600000000000001" customHeight="1">
      <c r="A23" s="288" t="s">
        <v>520</v>
      </c>
      <c r="B23" s="261" t="s">
        <v>10</v>
      </c>
      <c r="C23" s="262">
        <v>18</v>
      </c>
      <c r="D23" s="262">
        <f>C23-'10-10人口（左右,分续表）'!I24</f>
        <v>0</v>
      </c>
      <c r="E23" s="262">
        <v>0</v>
      </c>
      <c r="F23" s="262">
        <v>0</v>
      </c>
      <c r="G23" s="262">
        <v>1</v>
      </c>
      <c r="H23" s="262">
        <v>0</v>
      </c>
      <c r="I23" s="262">
        <v>1</v>
      </c>
      <c r="J23" s="262">
        <v>0</v>
      </c>
      <c r="K23" s="262">
        <v>0</v>
      </c>
      <c r="L23" s="262">
        <v>0</v>
      </c>
      <c r="M23" s="262">
        <v>0</v>
      </c>
      <c r="N23" s="262">
        <v>1</v>
      </c>
      <c r="O23" s="262">
        <v>1</v>
      </c>
      <c r="P23" s="262">
        <v>1</v>
      </c>
      <c r="Q23" s="262">
        <v>0</v>
      </c>
      <c r="R23" s="263">
        <v>13</v>
      </c>
      <c r="S23" s="150"/>
    </row>
    <row r="24" spans="1:19" s="151" customFormat="1" ht="18.600000000000001" customHeight="1">
      <c r="A24" s="288" t="s">
        <v>521</v>
      </c>
      <c r="B24" s="261" t="s">
        <v>10</v>
      </c>
      <c r="C24" s="262">
        <v>14</v>
      </c>
      <c r="D24" s="262">
        <f>C24-'10-10人口（左右,分续表）'!I25</f>
        <v>0</v>
      </c>
      <c r="E24" s="262">
        <v>0</v>
      </c>
      <c r="F24" s="262">
        <v>2</v>
      </c>
      <c r="G24" s="262">
        <v>0</v>
      </c>
      <c r="H24" s="262">
        <v>0</v>
      </c>
      <c r="I24" s="262">
        <v>0</v>
      </c>
      <c r="J24" s="262">
        <v>0</v>
      </c>
      <c r="K24" s="262">
        <v>2</v>
      </c>
      <c r="L24" s="262">
        <v>1</v>
      </c>
      <c r="M24" s="262">
        <v>1</v>
      </c>
      <c r="N24" s="262">
        <v>0</v>
      </c>
      <c r="O24" s="262">
        <v>5</v>
      </c>
      <c r="P24" s="262">
        <v>0</v>
      </c>
      <c r="Q24" s="262">
        <v>0</v>
      </c>
      <c r="R24" s="263">
        <v>3</v>
      </c>
      <c r="S24" s="150"/>
    </row>
    <row r="25" spans="1:19" s="151" customFormat="1" ht="18.600000000000001" customHeight="1">
      <c r="A25" s="288" t="s">
        <v>522</v>
      </c>
      <c r="B25" s="261" t="s">
        <v>10</v>
      </c>
      <c r="C25" s="262">
        <v>361</v>
      </c>
      <c r="D25" s="262">
        <f>C25-'10-10人口（左右,分续表）'!I26</f>
        <v>0</v>
      </c>
      <c r="E25" s="262">
        <v>17</v>
      </c>
      <c r="F25" s="262">
        <v>19</v>
      </c>
      <c r="G25" s="262">
        <v>44</v>
      </c>
      <c r="H25" s="262">
        <v>0</v>
      </c>
      <c r="I25" s="262">
        <v>32</v>
      </c>
      <c r="J25" s="262">
        <v>4</v>
      </c>
      <c r="K25" s="262">
        <v>46</v>
      </c>
      <c r="L25" s="262">
        <v>21</v>
      </c>
      <c r="M25" s="262">
        <v>73</v>
      </c>
      <c r="N25" s="262">
        <v>24.75</v>
      </c>
      <c r="O25" s="262">
        <v>26</v>
      </c>
      <c r="P25" s="262">
        <v>7</v>
      </c>
      <c r="Q25" s="262">
        <v>26.25</v>
      </c>
      <c r="R25" s="263">
        <v>21</v>
      </c>
      <c r="S25" s="150"/>
    </row>
    <row r="26" spans="1:19" s="151" customFormat="1" ht="18.600000000000001" customHeight="1">
      <c r="A26" s="288" t="s">
        <v>523</v>
      </c>
      <c r="B26" s="261" t="s">
        <v>10</v>
      </c>
      <c r="C26" s="262">
        <v>968</v>
      </c>
      <c r="D26" s="262">
        <f>C26-'10-10人口（左右,分续表）'!I27</f>
        <v>0</v>
      </c>
      <c r="E26" s="262">
        <v>95</v>
      </c>
      <c r="F26" s="262">
        <v>71</v>
      </c>
      <c r="G26" s="262">
        <v>4</v>
      </c>
      <c r="H26" s="262">
        <v>0</v>
      </c>
      <c r="I26" s="262">
        <v>8</v>
      </c>
      <c r="J26" s="262">
        <v>93</v>
      </c>
      <c r="K26" s="262">
        <v>47</v>
      </c>
      <c r="L26" s="262">
        <v>153</v>
      </c>
      <c r="M26" s="262">
        <v>46</v>
      </c>
      <c r="N26" s="262">
        <v>109.416667</v>
      </c>
      <c r="O26" s="262">
        <v>94.5</v>
      </c>
      <c r="P26" s="262">
        <v>125</v>
      </c>
      <c r="Q26" s="262">
        <v>91.083332999999996</v>
      </c>
      <c r="R26" s="263">
        <v>31</v>
      </c>
      <c r="S26" s="150"/>
    </row>
    <row r="27" spans="1:19" s="151" customFormat="1" ht="18.600000000000001" customHeight="1">
      <c r="A27" s="288" t="s">
        <v>524</v>
      </c>
      <c r="B27" s="261" t="s">
        <v>10</v>
      </c>
      <c r="C27" s="262">
        <v>71.833332999999996</v>
      </c>
      <c r="D27" s="262">
        <f>C27-'10-10人口（左右,分续表）'!I28</f>
        <v>0</v>
      </c>
      <c r="E27" s="262">
        <v>0</v>
      </c>
      <c r="F27" s="262">
        <v>0</v>
      </c>
      <c r="G27" s="262">
        <v>13</v>
      </c>
      <c r="H27" s="262">
        <v>0</v>
      </c>
      <c r="I27" s="262">
        <v>0</v>
      </c>
      <c r="J27" s="262">
        <v>3</v>
      </c>
      <c r="K27" s="262">
        <v>7</v>
      </c>
      <c r="L27" s="262">
        <v>1</v>
      </c>
      <c r="M27" s="262">
        <v>12</v>
      </c>
      <c r="N27" s="262">
        <v>7.8333329999999997</v>
      </c>
      <c r="O27" s="262">
        <v>6</v>
      </c>
      <c r="P27" s="262">
        <v>9</v>
      </c>
      <c r="Q27" s="262">
        <v>9</v>
      </c>
      <c r="R27" s="263">
        <v>4</v>
      </c>
      <c r="S27" s="150"/>
    </row>
    <row r="28" spans="1:19" s="151" customFormat="1" ht="18.600000000000001" customHeight="1">
      <c r="A28" s="289" t="s">
        <v>525</v>
      </c>
      <c r="B28" s="261" t="s">
        <v>10</v>
      </c>
      <c r="C28" s="262">
        <v>1466.833333</v>
      </c>
      <c r="D28" s="262">
        <f>C28-'10-10人口（左右,分续表）'!I29</f>
        <v>0</v>
      </c>
      <c r="E28" s="262">
        <v>114</v>
      </c>
      <c r="F28" s="262">
        <v>94</v>
      </c>
      <c r="G28" s="262">
        <v>66</v>
      </c>
      <c r="H28" s="262">
        <v>0</v>
      </c>
      <c r="I28" s="262">
        <v>41</v>
      </c>
      <c r="J28" s="262">
        <v>105</v>
      </c>
      <c r="K28" s="262">
        <v>102</v>
      </c>
      <c r="L28" s="262">
        <v>176</v>
      </c>
      <c r="M28" s="262">
        <v>136</v>
      </c>
      <c r="N28" s="262">
        <v>144</v>
      </c>
      <c r="O28" s="262">
        <v>134.5</v>
      </c>
      <c r="P28" s="262">
        <v>142</v>
      </c>
      <c r="Q28" s="262">
        <v>139.33333300000001</v>
      </c>
      <c r="R28" s="263">
        <v>73</v>
      </c>
      <c r="S28" s="150"/>
    </row>
    <row r="29" spans="1:19" s="151" customFormat="1" ht="18.600000000000001" customHeight="1">
      <c r="A29" s="288" t="s">
        <v>526</v>
      </c>
      <c r="B29" s="261" t="s">
        <v>10</v>
      </c>
      <c r="C29" s="262">
        <v>1002.166667</v>
      </c>
      <c r="D29" s="262">
        <f>C29-'10-10人口（左右,分续表）'!I30</f>
        <v>0</v>
      </c>
      <c r="E29" s="262">
        <v>98</v>
      </c>
      <c r="F29" s="262">
        <v>73</v>
      </c>
      <c r="G29" s="262">
        <v>13</v>
      </c>
      <c r="H29" s="262">
        <v>0</v>
      </c>
      <c r="I29" s="262">
        <v>8</v>
      </c>
      <c r="J29" s="262">
        <v>100</v>
      </c>
      <c r="K29" s="262">
        <v>47</v>
      </c>
      <c r="L29" s="262">
        <v>150</v>
      </c>
      <c r="M29" s="262">
        <v>47</v>
      </c>
      <c r="N29" s="262">
        <v>113.416667</v>
      </c>
      <c r="O29" s="262">
        <v>96.5</v>
      </c>
      <c r="P29" s="262">
        <v>121</v>
      </c>
      <c r="Q29" s="262">
        <v>100.25</v>
      </c>
      <c r="R29" s="263">
        <v>35</v>
      </c>
      <c r="S29" s="150"/>
    </row>
    <row r="30" spans="1:19" s="151" customFormat="1" ht="18.600000000000001" customHeight="1">
      <c r="A30" s="288" t="s">
        <v>527</v>
      </c>
      <c r="B30" s="261" t="s">
        <v>10</v>
      </c>
      <c r="C30" s="262">
        <v>206.41666699999999</v>
      </c>
      <c r="D30" s="262">
        <f>C30-'10-10人口（左右,分续表）'!I31</f>
        <v>0</v>
      </c>
      <c r="E30" s="262">
        <v>8</v>
      </c>
      <c r="F30" s="262">
        <v>13</v>
      </c>
      <c r="G30" s="262">
        <v>13</v>
      </c>
      <c r="H30" s="262">
        <v>0</v>
      </c>
      <c r="I30" s="262">
        <v>13</v>
      </c>
      <c r="J30" s="262">
        <v>2</v>
      </c>
      <c r="K30" s="262">
        <v>24</v>
      </c>
      <c r="L30" s="262">
        <v>16</v>
      </c>
      <c r="M30" s="262">
        <v>46</v>
      </c>
      <c r="N30" s="262">
        <v>15</v>
      </c>
      <c r="O30" s="262">
        <v>27</v>
      </c>
      <c r="P30" s="262">
        <v>8</v>
      </c>
      <c r="Q30" s="262">
        <v>20.416667</v>
      </c>
      <c r="R30" s="263">
        <v>1</v>
      </c>
      <c r="S30" s="150"/>
    </row>
    <row r="31" spans="1:19" s="151" customFormat="1" ht="18.600000000000001" customHeight="1">
      <c r="A31" s="288" t="s">
        <v>528</v>
      </c>
      <c r="B31" s="261" t="s">
        <v>10</v>
      </c>
      <c r="C31" s="262">
        <v>11</v>
      </c>
      <c r="D31" s="262">
        <f>C31-'10-10人口（左右,分续表）'!I32</f>
        <v>0</v>
      </c>
      <c r="E31" s="262">
        <v>0</v>
      </c>
      <c r="F31" s="262">
        <v>0</v>
      </c>
      <c r="G31" s="262">
        <v>0</v>
      </c>
      <c r="H31" s="262">
        <v>0</v>
      </c>
      <c r="I31" s="262">
        <v>0</v>
      </c>
      <c r="J31" s="262">
        <v>0</v>
      </c>
      <c r="K31" s="262">
        <v>2</v>
      </c>
      <c r="L31" s="262">
        <v>0</v>
      </c>
      <c r="M31" s="262">
        <v>0</v>
      </c>
      <c r="N31" s="262">
        <v>0</v>
      </c>
      <c r="O31" s="262">
        <v>9</v>
      </c>
      <c r="P31" s="262">
        <v>0</v>
      </c>
      <c r="Q31" s="262">
        <v>0</v>
      </c>
      <c r="R31" s="263">
        <v>0</v>
      </c>
      <c r="S31" s="150"/>
    </row>
    <row r="32" spans="1:19" s="151" customFormat="1" ht="18.600000000000001" customHeight="1">
      <c r="A32" s="288" t="s">
        <v>529</v>
      </c>
      <c r="B32" s="261" t="s">
        <v>10</v>
      </c>
      <c r="C32" s="262">
        <v>134</v>
      </c>
      <c r="D32" s="262">
        <f>C32-'10-10人口（左右,分续表）'!I33</f>
        <v>0</v>
      </c>
      <c r="E32" s="262">
        <v>7</v>
      </c>
      <c r="F32" s="262">
        <v>7</v>
      </c>
      <c r="G32" s="262">
        <v>10</v>
      </c>
      <c r="H32" s="262">
        <v>0</v>
      </c>
      <c r="I32" s="262">
        <v>11</v>
      </c>
      <c r="J32" s="262">
        <v>1</v>
      </c>
      <c r="K32" s="262">
        <v>14</v>
      </c>
      <c r="L32" s="262">
        <v>11</v>
      </c>
      <c r="M32" s="262">
        <v>37</v>
      </c>
      <c r="N32" s="262">
        <v>10</v>
      </c>
      <c r="O32" s="262">
        <v>15</v>
      </c>
      <c r="P32" s="262">
        <v>6</v>
      </c>
      <c r="Q32" s="262">
        <v>5</v>
      </c>
      <c r="R32" s="263">
        <v>0</v>
      </c>
      <c r="S32" s="150"/>
    </row>
    <row r="33" spans="1:19" s="151" customFormat="1" ht="18.600000000000001" customHeight="1">
      <c r="A33" s="288" t="s">
        <v>530</v>
      </c>
      <c r="B33" s="261" t="s">
        <v>10</v>
      </c>
      <c r="C33" s="262">
        <v>9.4166670000000003</v>
      </c>
      <c r="D33" s="262">
        <f>C33-'10-10人口（左右,分续表）'!I34</f>
        <v>0</v>
      </c>
      <c r="E33" s="262">
        <v>0</v>
      </c>
      <c r="F33" s="262">
        <v>1</v>
      </c>
      <c r="G33" s="262">
        <v>0</v>
      </c>
      <c r="H33" s="262">
        <v>0</v>
      </c>
      <c r="I33" s="262">
        <v>0</v>
      </c>
      <c r="J33" s="262">
        <v>1</v>
      </c>
      <c r="K33" s="262">
        <v>2</v>
      </c>
      <c r="L33" s="262">
        <v>0</v>
      </c>
      <c r="M33" s="262">
        <v>3</v>
      </c>
      <c r="N33" s="262">
        <v>1</v>
      </c>
      <c r="O33" s="262">
        <v>0</v>
      </c>
      <c r="P33" s="262">
        <v>0</v>
      </c>
      <c r="Q33" s="262">
        <v>0.41666700000000001</v>
      </c>
      <c r="R33" s="263">
        <v>1</v>
      </c>
      <c r="S33" s="150"/>
    </row>
    <row r="34" spans="1:19" s="151" customFormat="1" ht="18.600000000000001" customHeight="1">
      <c r="A34" s="288" t="s">
        <v>531</v>
      </c>
      <c r="B34" s="261" t="s">
        <v>10</v>
      </c>
      <c r="C34" s="262">
        <v>52</v>
      </c>
      <c r="D34" s="262">
        <f>C34-'10-10人口（左右,分续表）'!I35</f>
        <v>0</v>
      </c>
      <c r="E34" s="262">
        <v>1</v>
      </c>
      <c r="F34" s="262">
        <v>5</v>
      </c>
      <c r="G34" s="262">
        <v>3</v>
      </c>
      <c r="H34" s="262">
        <v>0</v>
      </c>
      <c r="I34" s="262">
        <v>2</v>
      </c>
      <c r="J34" s="262">
        <v>0</v>
      </c>
      <c r="K34" s="262">
        <v>6</v>
      </c>
      <c r="L34" s="262">
        <v>5</v>
      </c>
      <c r="M34" s="262">
        <v>6</v>
      </c>
      <c r="N34" s="262">
        <v>4</v>
      </c>
      <c r="O34" s="262">
        <v>3</v>
      </c>
      <c r="P34" s="262">
        <v>2</v>
      </c>
      <c r="Q34" s="262">
        <v>15</v>
      </c>
      <c r="R34" s="263">
        <v>0</v>
      </c>
      <c r="S34" s="150"/>
    </row>
    <row r="35" spans="1:19" s="151" customFormat="1" ht="18.600000000000001" customHeight="1">
      <c r="A35" s="288" t="s">
        <v>532</v>
      </c>
      <c r="B35" s="261" t="s">
        <v>10</v>
      </c>
      <c r="C35" s="262">
        <v>258.25</v>
      </c>
      <c r="D35" s="262">
        <f>C35-'10-10人口（左右,分续表）'!I36</f>
        <v>0</v>
      </c>
      <c r="E35" s="262">
        <v>8</v>
      </c>
      <c r="F35" s="262">
        <v>8</v>
      </c>
      <c r="G35" s="262">
        <v>40</v>
      </c>
      <c r="H35" s="262">
        <v>0</v>
      </c>
      <c r="I35" s="262">
        <v>20</v>
      </c>
      <c r="J35" s="262">
        <v>3</v>
      </c>
      <c r="K35" s="262">
        <v>31</v>
      </c>
      <c r="L35" s="262">
        <v>10</v>
      </c>
      <c r="M35" s="262">
        <v>43</v>
      </c>
      <c r="N35" s="262">
        <v>15.583333</v>
      </c>
      <c r="O35" s="262">
        <v>11</v>
      </c>
      <c r="P35" s="262">
        <v>13</v>
      </c>
      <c r="Q35" s="262">
        <v>18.666667</v>
      </c>
      <c r="R35" s="263">
        <v>37</v>
      </c>
      <c r="S35" s="150"/>
    </row>
    <row r="36" spans="1:19" s="151" customFormat="1" ht="18.600000000000001" customHeight="1">
      <c r="A36" s="288" t="s">
        <v>533</v>
      </c>
      <c r="B36" s="261" t="s">
        <v>10</v>
      </c>
      <c r="C36" s="262">
        <v>55.666666999999997</v>
      </c>
      <c r="D36" s="262">
        <f>C36-'10-10人口（左右,分续表）'!I37</f>
        <v>0</v>
      </c>
      <c r="E36" s="262">
        <v>0</v>
      </c>
      <c r="F36" s="262">
        <v>0</v>
      </c>
      <c r="G36" s="262">
        <v>11</v>
      </c>
      <c r="H36" s="262">
        <v>0</v>
      </c>
      <c r="I36" s="262">
        <v>1</v>
      </c>
      <c r="J36" s="262">
        <v>2</v>
      </c>
      <c r="K36" s="262">
        <v>8</v>
      </c>
      <c r="L36" s="262">
        <v>1</v>
      </c>
      <c r="M36" s="262">
        <v>10</v>
      </c>
      <c r="N36" s="262">
        <v>5.8333329999999997</v>
      </c>
      <c r="O36" s="262">
        <v>2</v>
      </c>
      <c r="P36" s="262">
        <v>6</v>
      </c>
      <c r="Q36" s="262">
        <v>4.8333329999999997</v>
      </c>
      <c r="R36" s="263">
        <v>4</v>
      </c>
      <c r="S36" s="150"/>
    </row>
    <row r="37" spans="1:19" s="151" customFormat="1" ht="18.600000000000001" customHeight="1">
      <c r="A37" s="288" t="s">
        <v>534</v>
      </c>
      <c r="B37" s="261" t="s">
        <v>10</v>
      </c>
      <c r="C37" s="262">
        <v>31</v>
      </c>
      <c r="D37" s="262">
        <f>C37-'10-10人口（左右,分续表）'!I38</f>
        <v>0</v>
      </c>
      <c r="E37" s="262">
        <v>1</v>
      </c>
      <c r="F37" s="262">
        <v>2</v>
      </c>
      <c r="G37" s="262">
        <v>2</v>
      </c>
      <c r="H37" s="262">
        <v>0</v>
      </c>
      <c r="I37" s="262">
        <v>0</v>
      </c>
      <c r="J37" s="262">
        <v>1</v>
      </c>
      <c r="K37" s="262">
        <v>6</v>
      </c>
      <c r="L37" s="262">
        <v>2</v>
      </c>
      <c r="M37" s="262">
        <v>7</v>
      </c>
      <c r="N37" s="262">
        <v>1</v>
      </c>
      <c r="O37" s="262">
        <v>0</v>
      </c>
      <c r="P37" s="262">
        <v>0</v>
      </c>
      <c r="Q37" s="262">
        <v>3</v>
      </c>
      <c r="R37" s="263">
        <v>6</v>
      </c>
      <c r="S37" s="150"/>
    </row>
    <row r="38" spans="1:19" s="151" customFormat="1" ht="18.600000000000001" customHeight="1">
      <c r="A38" s="288" t="s">
        <v>535</v>
      </c>
      <c r="B38" s="261" t="s">
        <v>10</v>
      </c>
      <c r="C38" s="262">
        <v>25</v>
      </c>
      <c r="D38" s="262">
        <f>C38-'10-10人口（左右,分续表）'!I39</f>
        <v>0</v>
      </c>
      <c r="E38" s="262">
        <v>2</v>
      </c>
      <c r="F38" s="262">
        <v>1</v>
      </c>
      <c r="G38" s="262">
        <v>1</v>
      </c>
      <c r="H38" s="262">
        <v>0</v>
      </c>
      <c r="I38" s="262">
        <v>2</v>
      </c>
      <c r="J38" s="262">
        <v>0</v>
      </c>
      <c r="K38" s="262">
        <v>6</v>
      </c>
      <c r="L38" s="262">
        <v>2</v>
      </c>
      <c r="M38" s="262">
        <v>5</v>
      </c>
      <c r="N38" s="262">
        <v>0</v>
      </c>
      <c r="O38" s="262">
        <v>0</v>
      </c>
      <c r="P38" s="262">
        <v>2</v>
      </c>
      <c r="Q38" s="262">
        <v>1</v>
      </c>
      <c r="R38" s="263">
        <v>3</v>
      </c>
      <c r="S38" s="150"/>
    </row>
    <row r="39" spans="1:19" s="151" customFormat="1" ht="18.600000000000001" customHeight="1">
      <c r="A39" s="288" t="s">
        <v>536</v>
      </c>
      <c r="B39" s="261" t="s">
        <v>10</v>
      </c>
      <c r="C39" s="262">
        <v>6</v>
      </c>
      <c r="D39" s="262">
        <f>C39-'10-10人口（左右,分续表）'!I40</f>
        <v>0</v>
      </c>
      <c r="E39" s="262">
        <v>0</v>
      </c>
      <c r="F39" s="262">
        <v>0</v>
      </c>
      <c r="G39" s="262">
        <v>0</v>
      </c>
      <c r="H39" s="262">
        <v>0</v>
      </c>
      <c r="I39" s="262">
        <v>0</v>
      </c>
      <c r="J39" s="262">
        <v>0</v>
      </c>
      <c r="K39" s="262">
        <v>1</v>
      </c>
      <c r="L39" s="262">
        <v>0</v>
      </c>
      <c r="M39" s="262">
        <v>0</v>
      </c>
      <c r="N39" s="262">
        <v>1</v>
      </c>
      <c r="O39" s="262">
        <v>1</v>
      </c>
      <c r="P39" s="262">
        <v>1</v>
      </c>
      <c r="Q39" s="262">
        <v>0</v>
      </c>
      <c r="R39" s="263">
        <v>2</v>
      </c>
      <c r="S39" s="150"/>
    </row>
    <row r="40" spans="1:19" s="151" customFormat="1" ht="18.600000000000001" customHeight="1">
      <c r="A40" s="288" t="s">
        <v>537</v>
      </c>
      <c r="B40" s="261" t="s">
        <v>10</v>
      </c>
      <c r="C40" s="262">
        <v>7</v>
      </c>
      <c r="D40" s="262">
        <f>C40-'10-10人口（左右,分续表）'!I41</f>
        <v>0</v>
      </c>
      <c r="E40" s="262">
        <v>1</v>
      </c>
      <c r="F40" s="262">
        <v>0</v>
      </c>
      <c r="G40" s="262">
        <v>2</v>
      </c>
      <c r="H40" s="262">
        <v>0</v>
      </c>
      <c r="I40" s="262">
        <v>0</v>
      </c>
      <c r="J40" s="262">
        <v>0</v>
      </c>
      <c r="K40" s="262">
        <v>1</v>
      </c>
      <c r="L40" s="262">
        <v>0</v>
      </c>
      <c r="M40" s="262">
        <v>0</v>
      </c>
      <c r="N40" s="262">
        <v>2</v>
      </c>
      <c r="O40" s="262">
        <v>0</v>
      </c>
      <c r="P40" s="262">
        <v>0</v>
      </c>
      <c r="Q40" s="262">
        <v>0</v>
      </c>
      <c r="R40" s="263">
        <v>1</v>
      </c>
      <c r="S40" s="150"/>
    </row>
    <row r="41" spans="1:19" s="151" customFormat="1" ht="18.600000000000001" customHeight="1">
      <c r="A41" s="288" t="s">
        <v>538</v>
      </c>
      <c r="B41" s="261" t="s">
        <v>10</v>
      </c>
      <c r="C41" s="262">
        <v>1</v>
      </c>
      <c r="D41" s="262">
        <f>C41-'10-10人口（左右,分续表）'!I42</f>
        <v>0</v>
      </c>
      <c r="E41" s="262">
        <v>0</v>
      </c>
      <c r="F41" s="262">
        <v>0</v>
      </c>
      <c r="G41" s="262">
        <v>0</v>
      </c>
      <c r="H41" s="262">
        <v>0</v>
      </c>
      <c r="I41" s="262">
        <v>0</v>
      </c>
      <c r="J41" s="262">
        <v>0</v>
      </c>
      <c r="K41" s="262">
        <v>0</v>
      </c>
      <c r="L41" s="262">
        <v>0</v>
      </c>
      <c r="M41" s="262">
        <v>0</v>
      </c>
      <c r="N41" s="262">
        <v>0</v>
      </c>
      <c r="O41" s="262">
        <v>0</v>
      </c>
      <c r="P41" s="262">
        <v>1</v>
      </c>
      <c r="Q41" s="262">
        <v>0</v>
      </c>
      <c r="R41" s="263">
        <v>0</v>
      </c>
      <c r="S41" s="150"/>
    </row>
    <row r="42" spans="1:19" s="151" customFormat="1" ht="18.600000000000001" customHeight="1">
      <c r="A42" s="288" t="s">
        <v>539</v>
      </c>
      <c r="B42" s="261" t="s">
        <v>10</v>
      </c>
      <c r="C42" s="262">
        <v>10</v>
      </c>
      <c r="D42" s="262">
        <f>C42-'10-10人口（左右,分续表）'!I43</f>
        <v>0</v>
      </c>
      <c r="E42" s="262">
        <v>0</v>
      </c>
      <c r="F42" s="262">
        <v>0</v>
      </c>
      <c r="G42" s="262">
        <v>2</v>
      </c>
      <c r="H42" s="262">
        <v>0</v>
      </c>
      <c r="I42" s="262">
        <v>1</v>
      </c>
      <c r="J42" s="262">
        <v>0</v>
      </c>
      <c r="K42" s="262">
        <v>2</v>
      </c>
      <c r="L42" s="262">
        <v>2</v>
      </c>
      <c r="M42" s="262">
        <v>0</v>
      </c>
      <c r="N42" s="262">
        <v>0</v>
      </c>
      <c r="O42" s="262">
        <v>0</v>
      </c>
      <c r="P42" s="262">
        <v>0</v>
      </c>
      <c r="Q42" s="262">
        <v>2</v>
      </c>
      <c r="R42" s="263">
        <v>1</v>
      </c>
      <c r="S42" s="150"/>
    </row>
    <row r="43" spans="1:19" s="151" customFormat="1" ht="18.600000000000001" customHeight="1">
      <c r="A43" s="288" t="s">
        <v>540</v>
      </c>
      <c r="B43" s="261" t="s">
        <v>10</v>
      </c>
      <c r="C43" s="262">
        <v>0</v>
      </c>
      <c r="D43" s="262">
        <f>C43-'10-10人口（左右,分续表）'!I44</f>
        <v>0</v>
      </c>
      <c r="E43" s="262">
        <v>0</v>
      </c>
      <c r="F43" s="262">
        <v>0</v>
      </c>
      <c r="G43" s="262">
        <v>0</v>
      </c>
      <c r="H43" s="262">
        <v>0</v>
      </c>
      <c r="I43" s="262">
        <v>0</v>
      </c>
      <c r="J43" s="262">
        <v>0</v>
      </c>
      <c r="K43" s="262">
        <v>0</v>
      </c>
      <c r="L43" s="262">
        <v>0</v>
      </c>
      <c r="M43" s="262">
        <v>0</v>
      </c>
      <c r="N43" s="262">
        <v>0</v>
      </c>
      <c r="O43" s="262">
        <v>0</v>
      </c>
      <c r="P43" s="262">
        <v>0</v>
      </c>
      <c r="Q43" s="262">
        <v>0</v>
      </c>
      <c r="R43" s="263">
        <v>0</v>
      </c>
      <c r="S43" s="150"/>
    </row>
    <row r="44" spans="1:19" s="151" customFormat="1" ht="18.600000000000001" customHeight="1">
      <c r="A44" s="288" t="s">
        <v>541</v>
      </c>
      <c r="B44" s="261" t="s">
        <v>10</v>
      </c>
      <c r="C44" s="262">
        <v>3</v>
      </c>
      <c r="D44" s="262">
        <f>C44-'10-10人口（左右,分续表）'!I45</f>
        <v>0</v>
      </c>
      <c r="E44" s="262">
        <v>0</v>
      </c>
      <c r="F44" s="262">
        <v>0</v>
      </c>
      <c r="G44" s="262">
        <v>0</v>
      </c>
      <c r="H44" s="262">
        <v>0</v>
      </c>
      <c r="I44" s="262">
        <v>0</v>
      </c>
      <c r="J44" s="262">
        <v>0</v>
      </c>
      <c r="K44" s="262">
        <v>1</v>
      </c>
      <c r="L44" s="262">
        <v>0</v>
      </c>
      <c r="M44" s="262">
        <v>1</v>
      </c>
      <c r="N44" s="262">
        <v>0</v>
      </c>
      <c r="O44" s="262">
        <v>0</v>
      </c>
      <c r="P44" s="262">
        <v>1</v>
      </c>
      <c r="Q44" s="262">
        <v>0</v>
      </c>
      <c r="R44" s="263">
        <v>0</v>
      </c>
      <c r="S44" s="150"/>
    </row>
    <row r="45" spans="1:19" s="151" customFormat="1" ht="18.600000000000001" customHeight="1">
      <c r="A45" s="288" t="s">
        <v>542</v>
      </c>
      <c r="B45" s="261" t="s">
        <v>10</v>
      </c>
      <c r="C45" s="262">
        <v>70.833332999999996</v>
      </c>
      <c r="D45" s="262">
        <f>C45-'10-10人口（左右,分续表）'!I46</f>
        <v>0</v>
      </c>
      <c r="E45" s="262">
        <v>4</v>
      </c>
      <c r="F45" s="262">
        <v>2</v>
      </c>
      <c r="G45" s="262">
        <v>17</v>
      </c>
      <c r="H45" s="262">
        <v>0</v>
      </c>
      <c r="I45" s="262">
        <v>10</v>
      </c>
      <c r="J45" s="262">
        <v>0</v>
      </c>
      <c r="K45" s="262">
        <v>6</v>
      </c>
      <c r="L45" s="262">
        <v>1</v>
      </c>
      <c r="M45" s="262">
        <v>10</v>
      </c>
      <c r="N45" s="262">
        <v>3</v>
      </c>
      <c r="O45" s="262">
        <v>6</v>
      </c>
      <c r="P45" s="262">
        <v>2</v>
      </c>
      <c r="Q45" s="262">
        <v>6.8333329999999997</v>
      </c>
      <c r="R45" s="263">
        <v>3</v>
      </c>
      <c r="S45" s="150"/>
    </row>
    <row r="46" spans="1:19" s="151" customFormat="1" ht="18.600000000000001" customHeight="1">
      <c r="A46" s="288" t="s">
        <v>543</v>
      </c>
      <c r="B46" s="261" t="s">
        <v>10</v>
      </c>
      <c r="C46" s="262">
        <v>7</v>
      </c>
      <c r="D46" s="262">
        <f>C46-'10-10人口（左右,分续表）'!I47</f>
        <v>0</v>
      </c>
      <c r="E46" s="262">
        <v>0</v>
      </c>
      <c r="F46" s="262">
        <v>1</v>
      </c>
      <c r="G46" s="262">
        <v>0</v>
      </c>
      <c r="H46" s="262">
        <v>0</v>
      </c>
      <c r="I46" s="262">
        <v>1</v>
      </c>
      <c r="J46" s="262">
        <v>0</v>
      </c>
      <c r="K46" s="262">
        <v>0</v>
      </c>
      <c r="L46" s="262">
        <v>0</v>
      </c>
      <c r="M46" s="262">
        <v>2</v>
      </c>
      <c r="N46" s="262">
        <v>1</v>
      </c>
      <c r="O46" s="262">
        <v>1</v>
      </c>
      <c r="P46" s="262">
        <v>0</v>
      </c>
      <c r="Q46" s="262">
        <v>0</v>
      </c>
      <c r="R46" s="263">
        <v>1</v>
      </c>
      <c r="S46" s="150"/>
    </row>
    <row r="47" spans="1:19" s="151" customFormat="1" ht="18.600000000000001" customHeight="1">
      <c r="A47" s="288" t="s">
        <v>544</v>
      </c>
      <c r="B47" s="261" t="s">
        <v>10</v>
      </c>
      <c r="C47" s="262">
        <v>9</v>
      </c>
      <c r="D47" s="262">
        <f>C47-'10-10人口（左右,分续表）'!I48</f>
        <v>0</v>
      </c>
      <c r="E47" s="262">
        <v>0</v>
      </c>
      <c r="F47" s="262">
        <v>0</v>
      </c>
      <c r="G47" s="262">
        <v>1</v>
      </c>
      <c r="H47" s="262">
        <v>0</v>
      </c>
      <c r="I47" s="262">
        <v>2</v>
      </c>
      <c r="J47" s="262">
        <v>0</v>
      </c>
      <c r="K47" s="262">
        <v>0</v>
      </c>
      <c r="L47" s="262">
        <v>2</v>
      </c>
      <c r="M47" s="262">
        <v>0</v>
      </c>
      <c r="N47" s="262">
        <v>0</v>
      </c>
      <c r="O47" s="262">
        <v>0</v>
      </c>
      <c r="P47" s="262">
        <v>0</v>
      </c>
      <c r="Q47" s="262">
        <v>0</v>
      </c>
      <c r="R47" s="263">
        <v>4</v>
      </c>
      <c r="S47" s="150"/>
    </row>
    <row r="48" spans="1:19" s="151" customFormat="1" ht="18.600000000000001" customHeight="1">
      <c r="A48" s="288" t="s">
        <v>545</v>
      </c>
      <c r="B48" s="261" t="s">
        <v>10</v>
      </c>
      <c r="C48" s="262">
        <v>5</v>
      </c>
      <c r="D48" s="262">
        <f>C48-'10-10人口（左右,分续表）'!I49</f>
        <v>0</v>
      </c>
      <c r="E48" s="262">
        <v>0</v>
      </c>
      <c r="F48" s="262">
        <v>0</v>
      </c>
      <c r="G48" s="262">
        <v>1</v>
      </c>
      <c r="H48" s="262">
        <v>0</v>
      </c>
      <c r="I48" s="262">
        <v>1</v>
      </c>
      <c r="J48" s="262">
        <v>0</v>
      </c>
      <c r="K48" s="262">
        <v>0</v>
      </c>
      <c r="L48" s="262">
        <v>0</v>
      </c>
      <c r="M48" s="262">
        <v>0</v>
      </c>
      <c r="N48" s="262">
        <v>1</v>
      </c>
      <c r="O48" s="262">
        <v>0</v>
      </c>
      <c r="P48" s="262">
        <v>0</v>
      </c>
      <c r="Q48" s="262">
        <v>1</v>
      </c>
      <c r="R48" s="263">
        <v>1</v>
      </c>
      <c r="S48" s="150"/>
    </row>
    <row r="49" spans="1:19" s="151" customFormat="1" ht="18.600000000000001" customHeight="1">
      <c r="A49" s="288" t="s">
        <v>546</v>
      </c>
      <c r="B49" s="261" t="s">
        <v>10</v>
      </c>
      <c r="C49" s="262">
        <v>27.75</v>
      </c>
      <c r="D49" s="262">
        <f>C49-'10-10人口（左右,分续表）'!I50</f>
        <v>0</v>
      </c>
      <c r="E49" s="262">
        <v>0</v>
      </c>
      <c r="F49" s="262">
        <v>2</v>
      </c>
      <c r="G49" s="262">
        <v>3</v>
      </c>
      <c r="H49" s="262">
        <v>0</v>
      </c>
      <c r="I49" s="262">
        <v>2</v>
      </c>
      <c r="J49" s="262">
        <v>0</v>
      </c>
      <c r="K49" s="262">
        <v>0</v>
      </c>
      <c r="L49" s="262">
        <v>0</v>
      </c>
      <c r="M49" s="262">
        <v>8</v>
      </c>
      <c r="N49" s="262">
        <v>0.75</v>
      </c>
      <c r="O49" s="262">
        <v>1</v>
      </c>
      <c r="P49" s="262">
        <v>0</v>
      </c>
      <c r="Q49" s="262">
        <v>0</v>
      </c>
      <c r="R49" s="263">
        <v>11</v>
      </c>
      <c r="S49" s="150"/>
    </row>
    <row r="50" spans="1:19" s="151" customFormat="1" ht="18.600000000000001" customHeight="1">
      <c r="A50" s="288" t="s">
        <v>547</v>
      </c>
      <c r="B50" s="261" t="s">
        <v>10</v>
      </c>
      <c r="C50" s="262">
        <v>0</v>
      </c>
      <c r="D50" s="262">
        <f>C50-'10-10人口（左右,分续表）'!I51</f>
        <v>0</v>
      </c>
      <c r="E50" s="262">
        <v>0</v>
      </c>
      <c r="F50" s="262">
        <v>0</v>
      </c>
      <c r="G50" s="262">
        <v>0</v>
      </c>
      <c r="H50" s="262">
        <v>0</v>
      </c>
      <c r="I50" s="262">
        <v>0</v>
      </c>
      <c r="J50" s="262">
        <v>0</v>
      </c>
      <c r="K50" s="262">
        <v>0</v>
      </c>
      <c r="L50" s="262">
        <v>0</v>
      </c>
      <c r="M50" s="262">
        <v>0</v>
      </c>
      <c r="N50" s="262">
        <v>0</v>
      </c>
      <c r="O50" s="262">
        <v>0</v>
      </c>
      <c r="P50" s="262">
        <v>0</v>
      </c>
      <c r="Q50" s="262">
        <v>0</v>
      </c>
      <c r="R50" s="263">
        <v>0</v>
      </c>
      <c r="S50" s="150"/>
    </row>
    <row r="51" spans="1:19" s="151" customFormat="1" ht="18.600000000000001" customHeight="1">
      <c r="A51" s="289" t="s">
        <v>548</v>
      </c>
      <c r="B51" s="261" t="s">
        <v>10</v>
      </c>
      <c r="C51" s="262">
        <v>1466.833333</v>
      </c>
      <c r="D51" s="262">
        <f>C51-'10-10人口（左右,分续表）'!I52</f>
        <v>0</v>
      </c>
      <c r="E51" s="262">
        <v>114</v>
      </c>
      <c r="F51" s="262">
        <v>94</v>
      </c>
      <c r="G51" s="262">
        <v>66</v>
      </c>
      <c r="H51" s="262">
        <v>0</v>
      </c>
      <c r="I51" s="262">
        <v>41</v>
      </c>
      <c r="J51" s="262">
        <v>105</v>
      </c>
      <c r="K51" s="262">
        <v>102</v>
      </c>
      <c r="L51" s="262">
        <v>176</v>
      </c>
      <c r="M51" s="262">
        <v>136</v>
      </c>
      <c r="N51" s="262">
        <v>144</v>
      </c>
      <c r="O51" s="262">
        <v>134.5</v>
      </c>
      <c r="P51" s="262">
        <v>142</v>
      </c>
      <c r="Q51" s="262">
        <v>139.33333300000001</v>
      </c>
      <c r="R51" s="263">
        <v>73</v>
      </c>
      <c r="S51" s="150"/>
    </row>
    <row r="52" spans="1:19" s="151" customFormat="1" ht="18.600000000000001" customHeight="1">
      <c r="A52" s="288" t="s">
        <v>549</v>
      </c>
      <c r="B52" s="261" t="s">
        <v>10</v>
      </c>
      <c r="C52" s="262">
        <v>18</v>
      </c>
      <c r="D52" s="262">
        <f>C52-'10-10人口（左右,分续表）'!I53</f>
        <v>0</v>
      </c>
      <c r="E52" s="262">
        <v>0</v>
      </c>
      <c r="F52" s="262">
        <v>0</v>
      </c>
      <c r="G52" s="262">
        <v>0</v>
      </c>
      <c r="H52" s="262">
        <v>0</v>
      </c>
      <c r="I52" s="262">
        <v>1</v>
      </c>
      <c r="J52" s="262">
        <v>1</v>
      </c>
      <c r="K52" s="262">
        <v>0</v>
      </c>
      <c r="L52" s="262">
        <v>2</v>
      </c>
      <c r="M52" s="262">
        <v>0</v>
      </c>
      <c r="N52" s="262">
        <v>1</v>
      </c>
      <c r="O52" s="262">
        <v>4</v>
      </c>
      <c r="P52" s="262">
        <v>5</v>
      </c>
      <c r="Q52" s="262">
        <v>0</v>
      </c>
      <c r="R52" s="263">
        <v>4</v>
      </c>
      <c r="S52" s="150"/>
    </row>
    <row r="53" spans="1:19" s="151" customFormat="1" ht="18.600000000000001" customHeight="1">
      <c r="A53" s="288" t="s">
        <v>550</v>
      </c>
      <c r="B53" s="261" t="s">
        <v>10</v>
      </c>
      <c r="C53" s="262">
        <v>48.416666999999997</v>
      </c>
      <c r="D53" s="262">
        <f>C53-'10-10人口（左右,分续表）'!I54</f>
        <v>0</v>
      </c>
      <c r="E53" s="262">
        <v>0</v>
      </c>
      <c r="F53" s="262">
        <v>3</v>
      </c>
      <c r="G53" s="262">
        <v>11</v>
      </c>
      <c r="H53" s="262">
        <v>0</v>
      </c>
      <c r="I53" s="262">
        <v>0</v>
      </c>
      <c r="J53" s="262">
        <v>0</v>
      </c>
      <c r="K53" s="262">
        <v>9</v>
      </c>
      <c r="L53" s="262">
        <v>5</v>
      </c>
      <c r="M53" s="262">
        <v>5</v>
      </c>
      <c r="N53" s="262">
        <v>2</v>
      </c>
      <c r="O53" s="262">
        <v>5</v>
      </c>
      <c r="P53" s="262">
        <v>2</v>
      </c>
      <c r="Q53" s="262">
        <v>1.4166669999999999</v>
      </c>
      <c r="R53" s="263">
        <v>5</v>
      </c>
      <c r="S53" s="150"/>
    </row>
    <row r="54" spans="1:19" s="151" customFormat="1" ht="18.600000000000001" customHeight="1">
      <c r="A54" s="288" t="s">
        <v>551</v>
      </c>
      <c r="B54" s="261" t="s">
        <v>10</v>
      </c>
      <c r="C54" s="262">
        <v>44</v>
      </c>
      <c r="D54" s="262">
        <f>C54-'10-10人口（左右,分续表）'!I55</f>
        <v>0</v>
      </c>
      <c r="E54" s="262">
        <v>0</v>
      </c>
      <c r="F54" s="262">
        <v>1</v>
      </c>
      <c r="G54" s="262">
        <v>5</v>
      </c>
      <c r="H54" s="262">
        <v>0</v>
      </c>
      <c r="I54" s="262">
        <v>2</v>
      </c>
      <c r="J54" s="262">
        <v>0</v>
      </c>
      <c r="K54" s="262">
        <v>1</v>
      </c>
      <c r="L54" s="262">
        <v>2</v>
      </c>
      <c r="M54" s="262">
        <v>16</v>
      </c>
      <c r="N54" s="262">
        <v>3</v>
      </c>
      <c r="O54" s="262">
        <v>2</v>
      </c>
      <c r="P54" s="262">
        <v>1</v>
      </c>
      <c r="Q54" s="262">
        <v>0</v>
      </c>
      <c r="R54" s="263">
        <v>11</v>
      </c>
      <c r="S54" s="150"/>
    </row>
    <row r="55" spans="1:19" s="151" customFormat="1" ht="18.600000000000001" customHeight="1">
      <c r="A55" s="288" t="s">
        <v>552</v>
      </c>
      <c r="B55" s="261" t="s">
        <v>10</v>
      </c>
      <c r="C55" s="262">
        <v>86.666667000000004</v>
      </c>
      <c r="D55" s="262">
        <f>C55-'10-10人口（左右,分续表）'!I56</f>
        <v>0</v>
      </c>
      <c r="E55" s="262">
        <v>3</v>
      </c>
      <c r="F55" s="262">
        <v>2</v>
      </c>
      <c r="G55" s="262">
        <v>10</v>
      </c>
      <c r="H55" s="262">
        <v>0</v>
      </c>
      <c r="I55" s="262">
        <v>5</v>
      </c>
      <c r="J55" s="262">
        <v>2</v>
      </c>
      <c r="K55" s="262">
        <v>13</v>
      </c>
      <c r="L55" s="262">
        <v>5</v>
      </c>
      <c r="M55" s="262">
        <v>15</v>
      </c>
      <c r="N55" s="262">
        <v>6.8333329999999997</v>
      </c>
      <c r="O55" s="262">
        <v>5</v>
      </c>
      <c r="P55" s="262">
        <v>4</v>
      </c>
      <c r="Q55" s="262">
        <v>4.8333329999999997</v>
      </c>
      <c r="R55" s="263">
        <v>11</v>
      </c>
      <c r="S55" s="150"/>
    </row>
    <row r="56" spans="1:19" s="151" customFormat="1" ht="18.600000000000001" customHeight="1">
      <c r="A56" s="288" t="s">
        <v>553</v>
      </c>
      <c r="B56" s="261" t="s">
        <v>10</v>
      </c>
      <c r="C56" s="262">
        <v>980.16666699999996</v>
      </c>
      <c r="D56" s="262">
        <f>C56-'10-10人口（左右,分续表）'!I57</f>
        <v>0</v>
      </c>
      <c r="E56" s="262">
        <v>99</v>
      </c>
      <c r="F56" s="262">
        <v>73</v>
      </c>
      <c r="G56" s="262">
        <v>6</v>
      </c>
      <c r="H56" s="262">
        <v>0</v>
      </c>
      <c r="I56" s="262">
        <v>8</v>
      </c>
      <c r="J56" s="262">
        <v>99</v>
      </c>
      <c r="K56" s="262">
        <v>48</v>
      </c>
      <c r="L56" s="262">
        <v>150</v>
      </c>
      <c r="M56" s="262">
        <v>47</v>
      </c>
      <c r="N56" s="262">
        <v>111.416667</v>
      </c>
      <c r="O56" s="262">
        <v>97.5</v>
      </c>
      <c r="P56" s="262">
        <v>118</v>
      </c>
      <c r="Q56" s="262">
        <v>92.25</v>
      </c>
      <c r="R56" s="263">
        <v>31</v>
      </c>
      <c r="S56" s="150"/>
    </row>
    <row r="57" spans="1:19" s="151" customFormat="1" ht="18.600000000000001" customHeight="1">
      <c r="A57" s="288" t="s">
        <v>554</v>
      </c>
      <c r="B57" s="261" t="s">
        <v>10</v>
      </c>
      <c r="C57" s="262">
        <v>129</v>
      </c>
      <c r="D57" s="262">
        <f>C57-'10-10人口（左右,分续表）'!I58</f>
        <v>0</v>
      </c>
      <c r="E57" s="262">
        <v>6</v>
      </c>
      <c r="F57" s="262">
        <v>1</v>
      </c>
      <c r="G57" s="262">
        <v>7</v>
      </c>
      <c r="H57" s="262">
        <v>0</v>
      </c>
      <c r="I57" s="262">
        <v>8</v>
      </c>
      <c r="J57" s="262">
        <v>3</v>
      </c>
      <c r="K57" s="262">
        <v>13</v>
      </c>
      <c r="L57" s="262">
        <v>8</v>
      </c>
      <c r="M57" s="262">
        <v>33</v>
      </c>
      <c r="N57" s="262">
        <v>16</v>
      </c>
      <c r="O57" s="262">
        <v>11</v>
      </c>
      <c r="P57" s="262">
        <v>7</v>
      </c>
      <c r="Q57" s="262">
        <v>10</v>
      </c>
      <c r="R57" s="263">
        <v>6</v>
      </c>
      <c r="S57" s="150"/>
    </row>
    <row r="58" spans="1:19" s="151" customFormat="1" ht="18.600000000000001" customHeight="1">
      <c r="A58" s="288" t="s">
        <v>555</v>
      </c>
      <c r="B58" s="261" t="s">
        <v>10</v>
      </c>
      <c r="C58" s="262">
        <v>1</v>
      </c>
      <c r="D58" s="262">
        <f>C58-'10-10人口（左右,分续表）'!I59</f>
        <v>0</v>
      </c>
      <c r="E58" s="262">
        <v>0</v>
      </c>
      <c r="F58" s="262">
        <v>0</v>
      </c>
      <c r="G58" s="262">
        <v>0</v>
      </c>
      <c r="H58" s="262">
        <v>0</v>
      </c>
      <c r="I58" s="262">
        <v>0</v>
      </c>
      <c r="J58" s="262">
        <v>0</v>
      </c>
      <c r="K58" s="262">
        <v>1</v>
      </c>
      <c r="L58" s="262">
        <v>0</v>
      </c>
      <c r="M58" s="262">
        <v>0</v>
      </c>
      <c r="N58" s="262">
        <v>0</v>
      </c>
      <c r="O58" s="262">
        <v>0</v>
      </c>
      <c r="P58" s="262">
        <v>0</v>
      </c>
      <c r="Q58" s="262">
        <v>0</v>
      </c>
      <c r="R58" s="263">
        <v>0</v>
      </c>
      <c r="S58" s="150"/>
    </row>
    <row r="59" spans="1:19" s="151" customFormat="1" ht="18.600000000000001" customHeight="1">
      <c r="A59" s="290" t="s">
        <v>556</v>
      </c>
      <c r="B59" s="291" t="s">
        <v>10</v>
      </c>
      <c r="C59" s="266">
        <v>159.58333300000001</v>
      </c>
      <c r="D59" s="273">
        <f>C59-'10-10人口（左右,分续表）'!I60</f>
        <v>0</v>
      </c>
      <c r="E59" s="266">
        <v>6</v>
      </c>
      <c r="F59" s="266">
        <v>14</v>
      </c>
      <c r="G59" s="266">
        <v>27</v>
      </c>
      <c r="H59" s="266">
        <v>0</v>
      </c>
      <c r="I59" s="266">
        <v>17</v>
      </c>
      <c r="J59" s="266">
        <v>0</v>
      </c>
      <c r="K59" s="266">
        <v>17</v>
      </c>
      <c r="L59" s="266">
        <v>4</v>
      </c>
      <c r="M59" s="266">
        <v>20</v>
      </c>
      <c r="N59" s="266">
        <v>3.75</v>
      </c>
      <c r="O59" s="266">
        <v>10</v>
      </c>
      <c r="P59" s="266">
        <v>5</v>
      </c>
      <c r="Q59" s="266">
        <v>30.833333</v>
      </c>
      <c r="R59" s="267">
        <v>5</v>
      </c>
      <c r="S59" s="150"/>
    </row>
  </sheetData>
  <mergeCells count="1">
    <mergeCell ref="A1:R1"/>
  </mergeCells>
  <phoneticPr fontId="2" type="noConversion"/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:L134"/>
  <sheetViews>
    <sheetView showZeros="0" zoomScaleNormal="100" workbookViewId="0">
      <pane xSplit="2" ySplit="3" topLeftCell="C13" activePane="bottomRight" state="frozen"/>
      <selection pane="topRight" activeCell="C1" sqref="C1"/>
      <selection pane="bottomLeft" activeCell="A4" sqref="A4"/>
      <selection pane="bottomRight" sqref="A1:K1"/>
    </sheetView>
  </sheetViews>
  <sheetFormatPr defaultRowHeight="14.25"/>
  <cols>
    <col min="1" max="1" width="34" style="371" customWidth="1"/>
    <col min="2" max="2" width="6.625" style="371" customWidth="1"/>
    <col min="3" max="3" width="9.125" style="371" customWidth="1"/>
    <col min="4" max="8" width="9.125" style="372" customWidth="1"/>
    <col min="9" max="10" width="9.125" style="373" customWidth="1"/>
    <col min="11" max="11" width="9.125" style="374" customWidth="1"/>
    <col min="12" max="12" width="8.875" style="364" customWidth="1"/>
    <col min="13" max="256" width="9" style="8"/>
    <col min="257" max="257" width="42.625" style="8" bestFit="1" customWidth="1"/>
    <col min="258" max="258" width="9.125" style="8" bestFit="1" customWidth="1"/>
    <col min="259" max="260" width="10" style="8" customWidth="1"/>
    <col min="261" max="261" width="8.625" style="8" customWidth="1"/>
    <col min="262" max="263" width="10" style="8" customWidth="1"/>
    <col min="264" max="264" width="8.625" style="8" bestFit="1" customWidth="1"/>
    <col min="265" max="265" width="11.625" style="8" bestFit="1" customWidth="1"/>
    <col min="266" max="266" width="10" style="8" customWidth="1"/>
    <col min="267" max="267" width="8.625" style="8" customWidth="1"/>
    <col min="268" max="268" width="8.875" style="8" customWidth="1"/>
    <col min="269" max="512" width="9" style="8"/>
    <col min="513" max="513" width="42.625" style="8" bestFit="1" customWidth="1"/>
    <col min="514" max="514" width="9.125" style="8" bestFit="1" customWidth="1"/>
    <col min="515" max="516" width="10" style="8" customWidth="1"/>
    <col min="517" max="517" width="8.625" style="8" customWidth="1"/>
    <col min="518" max="519" width="10" style="8" customWidth="1"/>
    <col min="520" max="520" width="8.625" style="8" bestFit="1" customWidth="1"/>
    <col min="521" max="521" width="11.625" style="8" bestFit="1" customWidth="1"/>
    <col min="522" max="522" width="10" style="8" customWidth="1"/>
    <col min="523" max="523" width="8.625" style="8" customWidth="1"/>
    <col min="524" max="524" width="8.875" style="8" customWidth="1"/>
    <col min="525" max="768" width="9" style="8"/>
    <col min="769" max="769" width="42.625" style="8" bestFit="1" customWidth="1"/>
    <col min="770" max="770" width="9.125" style="8" bestFit="1" customWidth="1"/>
    <col min="771" max="772" width="10" style="8" customWidth="1"/>
    <col min="773" max="773" width="8.625" style="8" customWidth="1"/>
    <col min="774" max="775" width="10" style="8" customWidth="1"/>
    <col min="776" max="776" width="8.625" style="8" bestFit="1" customWidth="1"/>
    <col min="777" max="777" width="11.625" style="8" bestFit="1" customWidth="1"/>
    <col min="778" max="778" width="10" style="8" customWidth="1"/>
    <col min="779" max="779" width="8.625" style="8" customWidth="1"/>
    <col min="780" max="780" width="8.875" style="8" customWidth="1"/>
    <col min="781" max="1024" width="9" style="8"/>
    <col min="1025" max="1025" width="42.625" style="8" bestFit="1" customWidth="1"/>
    <col min="1026" max="1026" width="9.125" style="8" bestFit="1" customWidth="1"/>
    <col min="1027" max="1028" width="10" style="8" customWidth="1"/>
    <col min="1029" max="1029" width="8.625" style="8" customWidth="1"/>
    <col min="1030" max="1031" width="10" style="8" customWidth="1"/>
    <col min="1032" max="1032" width="8.625" style="8" bestFit="1" customWidth="1"/>
    <col min="1033" max="1033" width="11.625" style="8" bestFit="1" customWidth="1"/>
    <col min="1034" max="1034" width="10" style="8" customWidth="1"/>
    <col min="1035" max="1035" width="8.625" style="8" customWidth="1"/>
    <col min="1036" max="1036" width="8.875" style="8" customWidth="1"/>
    <col min="1037" max="1280" width="9" style="8"/>
    <col min="1281" max="1281" width="42.625" style="8" bestFit="1" customWidth="1"/>
    <col min="1282" max="1282" width="9.125" style="8" bestFit="1" customWidth="1"/>
    <col min="1283" max="1284" width="10" style="8" customWidth="1"/>
    <col min="1285" max="1285" width="8.625" style="8" customWidth="1"/>
    <col min="1286" max="1287" width="10" style="8" customWidth="1"/>
    <col min="1288" max="1288" width="8.625" style="8" bestFit="1" customWidth="1"/>
    <col min="1289" max="1289" width="11.625" style="8" bestFit="1" customWidth="1"/>
    <col min="1290" max="1290" width="10" style="8" customWidth="1"/>
    <col min="1291" max="1291" width="8.625" style="8" customWidth="1"/>
    <col min="1292" max="1292" width="8.875" style="8" customWidth="1"/>
    <col min="1293" max="1536" width="9" style="8"/>
    <col min="1537" max="1537" width="42.625" style="8" bestFit="1" customWidth="1"/>
    <col min="1538" max="1538" width="9.125" style="8" bestFit="1" customWidth="1"/>
    <col min="1539" max="1540" width="10" style="8" customWidth="1"/>
    <col min="1541" max="1541" width="8.625" style="8" customWidth="1"/>
    <col min="1542" max="1543" width="10" style="8" customWidth="1"/>
    <col min="1544" max="1544" width="8.625" style="8" bestFit="1" customWidth="1"/>
    <col min="1545" max="1545" width="11.625" style="8" bestFit="1" customWidth="1"/>
    <col min="1546" max="1546" width="10" style="8" customWidth="1"/>
    <col min="1547" max="1547" width="8.625" style="8" customWidth="1"/>
    <col min="1548" max="1548" width="8.875" style="8" customWidth="1"/>
    <col min="1549" max="1792" width="9" style="8"/>
    <col min="1793" max="1793" width="42.625" style="8" bestFit="1" customWidth="1"/>
    <col min="1794" max="1794" width="9.125" style="8" bestFit="1" customWidth="1"/>
    <col min="1795" max="1796" width="10" style="8" customWidth="1"/>
    <col min="1797" max="1797" width="8.625" style="8" customWidth="1"/>
    <col min="1798" max="1799" width="10" style="8" customWidth="1"/>
    <col min="1800" max="1800" width="8.625" style="8" bestFit="1" customWidth="1"/>
    <col min="1801" max="1801" width="11.625" style="8" bestFit="1" customWidth="1"/>
    <col min="1802" max="1802" width="10" style="8" customWidth="1"/>
    <col min="1803" max="1803" width="8.625" style="8" customWidth="1"/>
    <col min="1804" max="1804" width="8.875" style="8" customWidth="1"/>
    <col min="1805" max="2048" width="9" style="8"/>
    <col min="2049" max="2049" width="42.625" style="8" bestFit="1" customWidth="1"/>
    <col min="2050" max="2050" width="9.125" style="8" bestFit="1" customWidth="1"/>
    <col min="2051" max="2052" width="10" style="8" customWidth="1"/>
    <col min="2053" max="2053" width="8.625" style="8" customWidth="1"/>
    <col min="2054" max="2055" width="10" style="8" customWidth="1"/>
    <col min="2056" max="2056" width="8.625" style="8" bestFit="1" customWidth="1"/>
    <col min="2057" max="2057" width="11.625" style="8" bestFit="1" customWidth="1"/>
    <col min="2058" max="2058" width="10" style="8" customWidth="1"/>
    <col min="2059" max="2059" width="8.625" style="8" customWidth="1"/>
    <col min="2060" max="2060" width="8.875" style="8" customWidth="1"/>
    <col min="2061" max="2304" width="9" style="8"/>
    <col min="2305" max="2305" width="42.625" style="8" bestFit="1" customWidth="1"/>
    <col min="2306" max="2306" width="9.125" style="8" bestFit="1" customWidth="1"/>
    <col min="2307" max="2308" width="10" style="8" customWidth="1"/>
    <col min="2309" max="2309" width="8.625" style="8" customWidth="1"/>
    <col min="2310" max="2311" width="10" style="8" customWidth="1"/>
    <col min="2312" max="2312" width="8.625" style="8" bestFit="1" customWidth="1"/>
    <col min="2313" max="2313" width="11.625" style="8" bestFit="1" customWidth="1"/>
    <col min="2314" max="2314" width="10" style="8" customWidth="1"/>
    <col min="2315" max="2315" width="8.625" style="8" customWidth="1"/>
    <col min="2316" max="2316" width="8.875" style="8" customWidth="1"/>
    <col min="2317" max="2560" width="9" style="8"/>
    <col min="2561" max="2561" width="42.625" style="8" bestFit="1" customWidth="1"/>
    <col min="2562" max="2562" width="9.125" style="8" bestFit="1" customWidth="1"/>
    <col min="2563" max="2564" width="10" style="8" customWidth="1"/>
    <col min="2565" max="2565" width="8.625" style="8" customWidth="1"/>
    <col min="2566" max="2567" width="10" style="8" customWidth="1"/>
    <col min="2568" max="2568" width="8.625" style="8" bestFit="1" customWidth="1"/>
    <col min="2569" max="2569" width="11.625" style="8" bestFit="1" customWidth="1"/>
    <col min="2570" max="2570" width="10" style="8" customWidth="1"/>
    <col min="2571" max="2571" width="8.625" style="8" customWidth="1"/>
    <col min="2572" max="2572" width="8.875" style="8" customWidth="1"/>
    <col min="2573" max="2816" width="9" style="8"/>
    <col min="2817" max="2817" width="42.625" style="8" bestFit="1" customWidth="1"/>
    <col min="2818" max="2818" width="9.125" style="8" bestFit="1" customWidth="1"/>
    <col min="2819" max="2820" width="10" style="8" customWidth="1"/>
    <col min="2821" max="2821" width="8.625" style="8" customWidth="1"/>
    <col min="2822" max="2823" width="10" style="8" customWidth="1"/>
    <col min="2824" max="2824" width="8.625" style="8" bestFit="1" customWidth="1"/>
    <col min="2825" max="2825" width="11.625" style="8" bestFit="1" customWidth="1"/>
    <col min="2826" max="2826" width="10" style="8" customWidth="1"/>
    <col min="2827" max="2827" width="8.625" style="8" customWidth="1"/>
    <col min="2828" max="2828" width="8.875" style="8" customWidth="1"/>
    <col min="2829" max="3072" width="9" style="8"/>
    <col min="3073" max="3073" width="42.625" style="8" bestFit="1" customWidth="1"/>
    <col min="3074" max="3074" width="9.125" style="8" bestFit="1" customWidth="1"/>
    <col min="3075" max="3076" width="10" style="8" customWidth="1"/>
    <col min="3077" max="3077" width="8.625" style="8" customWidth="1"/>
    <col min="3078" max="3079" width="10" style="8" customWidth="1"/>
    <col min="3080" max="3080" width="8.625" style="8" bestFit="1" customWidth="1"/>
    <col min="3081" max="3081" width="11.625" style="8" bestFit="1" customWidth="1"/>
    <col min="3082" max="3082" width="10" style="8" customWidth="1"/>
    <col min="3083" max="3083" width="8.625" style="8" customWidth="1"/>
    <col min="3084" max="3084" width="8.875" style="8" customWidth="1"/>
    <col min="3085" max="3328" width="9" style="8"/>
    <col min="3329" max="3329" width="42.625" style="8" bestFit="1" customWidth="1"/>
    <col min="3330" max="3330" width="9.125" style="8" bestFit="1" customWidth="1"/>
    <col min="3331" max="3332" width="10" style="8" customWidth="1"/>
    <col min="3333" max="3333" width="8.625" style="8" customWidth="1"/>
    <col min="3334" max="3335" width="10" style="8" customWidth="1"/>
    <col min="3336" max="3336" width="8.625" style="8" bestFit="1" customWidth="1"/>
    <col min="3337" max="3337" width="11.625" style="8" bestFit="1" customWidth="1"/>
    <col min="3338" max="3338" width="10" style="8" customWidth="1"/>
    <col min="3339" max="3339" width="8.625" style="8" customWidth="1"/>
    <col min="3340" max="3340" width="8.875" style="8" customWidth="1"/>
    <col min="3341" max="3584" width="9" style="8"/>
    <col min="3585" max="3585" width="42.625" style="8" bestFit="1" customWidth="1"/>
    <col min="3586" max="3586" width="9.125" style="8" bestFit="1" customWidth="1"/>
    <col min="3587" max="3588" width="10" style="8" customWidth="1"/>
    <col min="3589" max="3589" width="8.625" style="8" customWidth="1"/>
    <col min="3590" max="3591" width="10" style="8" customWidth="1"/>
    <col min="3592" max="3592" width="8.625" style="8" bestFit="1" customWidth="1"/>
    <col min="3593" max="3593" width="11.625" style="8" bestFit="1" customWidth="1"/>
    <col min="3594" max="3594" width="10" style="8" customWidth="1"/>
    <col min="3595" max="3595" width="8.625" style="8" customWidth="1"/>
    <col min="3596" max="3596" width="8.875" style="8" customWidth="1"/>
    <col min="3597" max="3840" width="9" style="8"/>
    <col min="3841" max="3841" width="42.625" style="8" bestFit="1" customWidth="1"/>
    <col min="3842" max="3842" width="9.125" style="8" bestFit="1" customWidth="1"/>
    <col min="3843" max="3844" width="10" style="8" customWidth="1"/>
    <col min="3845" max="3845" width="8.625" style="8" customWidth="1"/>
    <col min="3846" max="3847" width="10" style="8" customWidth="1"/>
    <col min="3848" max="3848" width="8.625" style="8" bestFit="1" customWidth="1"/>
    <col min="3849" max="3849" width="11.625" style="8" bestFit="1" customWidth="1"/>
    <col min="3850" max="3850" width="10" style="8" customWidth="1"/>
    <col min="3851" max="3851" width="8.625" style="8" customWidth="1"/>
    <col min="3852" max="3852" width="8.875" style="8" customWidth="1"/>
    <col min="3853" max="4096" width="9" style="8"/>
    <col min="4097" max="4097" width="42.625" style="8" bestFit="1" customWidth="1"/>
    <col min="4098" max="4098" width="9.125" style="8" bestFit="1" customWidth="1"/>
    <col min="4099" max="4100" width="10" style="8" customWidth="1"/>
    <col min="4101" max="4101" width="8.625" style="8" customWidth="1"/>
    <col min="4102" max="4103" width="10" style="8" customWidth="1"/>
    <col min="4104" max="4104" width="8.625" style="8" bestFit="1" customWidth="1"/>
    <col min="4105" max="4105" width="11.625" style="8" bestFit="1" customWidth="1"/>
    <col min="4106" max="4106" width="10" style="8" customWidth="1"/>
    <col min="4107" max="4107" width="8.625" style="8" customWidth="1"/>
    <col min="4108" max="4108" width="8.875" style="8" customWidth="1"/>
    <col min="4109" max="4352" width="9" style="8"/>
    <col min="4353" max="4353" width="42.625" style="8" bestFit="1" customWidth="1"/>
    <col min="4354" max="4354" width="9.125" style="8" bestFit="1" customWidth="1"/>
    <col min="4355" max="4356" width="10" style="8" customWidth="1"/>
    <col min="4357" max="4357" width="8.625" style="8" customWidth="1"/>
    <col min="4358" max="4359" width="10" style="8" customWidth="1"/>
    <col min="4360" max="4360" width="8.625" style="8" bestFit="1" customWidth="1"/>
    <col min="4361" max="4361" width="11.625" style="8" bestFit="1" customWidth="1"/>
    <col min="4362" max="4362" width="10" style="8" customWidth="1"/>
    <col min="4363" max="4363" width="8.625" style="8" customWidth="1"/>
    <col min="4364" max="4364" width="8.875" style="8" customWidth="1"/>
    <col min="4365" max="4608" width="9" style="8"/>
    <col min="4609" max="4609" width="42.625" style="8" bestFit="1" customWidth="1"/>
    <col min="4610" max="4610" width="9.125" style="8" bestFit="1" customWidth="1"/>
    <col min="4611" max="4612" width="10" style="8" customWidth="1"/>
    <col min="4613" max="4613" width="8.625" style="8" customWidth="1"/>
    <col min="4614" max="4615" width="10" style="8" customWidth="1"/>
    <col min="4616" max="4616" width="8.625" style="8" bestFit="1" customWidth="1"/>
    <col min="4617" max="4617" width="11.625" style="8" bestFit="1" customWidth="1"/>
    <col min="4618" max="4618" width="10" style="8" customWidth="1"/>
    <col min="4619" max="4619" width="8.625" style="8" customWidth="1"/>
    <col min="4620" max="4620" width="8.875" style="8" customWidth="1"/>
    <col min="4621" max="4864" width="9" style="8"/>
    <col min="4865" max="4865" width="42.625" style="8" bestFit="1" customWidth="1"/>
    <col min="4866" max="4866" width="9.125" style="8" bestFit="1" customWidth="1"/>
    <col min="4867" max="4868" width="10" style="8" customWidth="1"/>
    <col min="4869" max="4869" width="8.625" style="8" customWidth="1"/>
    <col min="4870" max="4871" width="10" style="8" customWidth="1"/>
    <col min="4872" max="4872" width="8.625" style="8" bestFit="1" customWidth="1"/>
    <col min="4873" max="4873" width="11.625" style="8" bestFit="1" customWidth="1"/>
    <col min="4874" max="4874" width="10" style="8" customWidth="1"/>
    <col min="4875" max="4875" width="8.625" style="8" customWidth="1"/>
    <col min="4876" max="4876" width="8.875" style="8" customWidth="1"/>
    <col min="4877" max="5120" width="9" style="8"/>
    <col min="5121" max="5121" width="42.625" style="8" bestFit="1" customWidth="1"/>
    <col min="5122" max="5122" width="9.125" style="8" bestFit="1" customWidth="1"/>
    <col min="5123" max="5124" width="10" style="8" customWidth="1"/>
    <col min="5125" max="5125" width="8.625" style="8" customWidth="1"/>
    <col min="5126" max="5127" width="10" style="8" customWidth="1"/>
    <col min="5128" max="5128" width="8.625" style="8" bestFit="1" customWidth="1"/>
    <col min="5129" max="5129" width="11.625" style="8" bestFit="1" customWidth="1"/>
    <col min="5130" max="5130" width="10" style="8" customWidth="1"/>
    <col min="5131" max="5131" width="8.625" style="8" customWidth="1"/>
    <col min="5132" max="5132" width="8.875" style="8" customWidth="1"/>
    <col min="5133" max="5376" width="9" style="8"/>
    <col min="5377" max="5377" width="42.625" style="8" bestFit="1" customWidth="1"/>
    <col min="5378" max="5378" width="9.125" style="8" bestFit="1" customWidth="1"/>
    <col min="5379" max="5380" width="10" style="8" customWidth="1"/>
    <col min="5381" max="5381" width="8.625" style="8" customWidth="1"/>
    <col min="5382" max="5383" width="10" style="8" customWidth="1"/>
    <col min="5384" max="5384" width="8.625" style="8" bestFit="1" customWidth="1"/>
    <col min="5385" max="5385" width="11.625" style="8" bestFit="1" customWidth="1"/>
    <col min="5386" max="5386" width="10" style="8" customWidth="1"/>
    <col min="5387" max="5387" width="8.625" style="8" customWidth="1"/>
    <col min="5388" max="5388" width="8.875" style="8" customWidth="1"/>
    <col min="5389" max="5632" width="9" style="8"/>
    <col min="5633" max="5633" width="42.625" style="8" bestFit="1" customWidth="1"/>
    <col min="5634" max="5634" width="9.125" style="8" bestFit="1" customWidth="1"/>
    <col min="5635" max="5636" width="10" style="8" customWidth="1"/>
    <col min="5637" max="5637" width="8.625" style="8" customWidth="1"/>
    <col min="5638" max="5639" width="10" style="8" customWidth="1"/>
    <col min="5640" max="5640" width="8.625" style="8" bestFit="1" customWidth="1"/>
    <col min="5641" max="5641" width="11.625" style="8" bestFit="1" customWidth="1"/>
    <col min="5642" max="5642" width="10" style="8" customWidth="1"/>
    <col min="5643" max="5643" width="8.625" style="8" customWidth="1"/>
    <col min="5644" max="5644" width="8.875" style="8" customWidth="1"/>
    <col min="5645" max="5888" width="9" style="8"/>
    <col min="5889" max="5889" width="42.625" style="8" bestFit="1" customWidth="1"/>
    <col min="5890" max="5890" width="9.125" style="8" bestFit="1" customWidth="1"/>
    <col min="5891" max="5892" width="10" style="8" customWidth="1"/>
    <col min="5893" max="5893" width="8.625" style="8" customWidth="1"/>
    <col min="5894" max="5895" width="10" style="8" customWidth="1"/>
    <col min="5896" max="5896" width="8.625" style="8" bestFit="1" customWidth="1"/>
    <col min="5897" max="5897" width="11.625" style="8" bestFit="1" customWidth="1"/>
    <col min="5898" max="5898" width="10" style="8" customWidth="1"/>
    <col min="5899" max="5899" width="8.625" style="8" customWidth="1"/>
    <col min="5900" max="5900" width="8.875" style="8" customWidth="1"/>
    <col min="5901" max="6144" width="9" style="8"/>
    <col min="6145" max="6145" width="42.625" style="8" bestFit="1" customWidth="1"/>
    <col min="6146" max="6146" width="9.125" style="8" bestFit="1" customWidth="1"/>
    <col min="6147" max="6148" width="10" style="8" customWidth="1"/>
    <col min="6149" max="6149" width="8.625" style="8" customWidth="1"/>
    <col min="6150" max="6151" width="10" style="8" customWidth="1"/>
    <col min="6152" max="6152" width="8.625" style="8" bestFit="1" customWidth="1"/>
    <col min="6153" max="6153" width="11.625" style="8" bestFit="1" customWidth="1"/>
    <col min="6154" max="6154" width="10" style="8" customWidth="1"/>
    <col min="6155" max="6155" width="8.625" style="8" customWidth="1"/>
    <col min="6156" max="6156" width="8.875" style="8" customWidth="1"/>
    <col min="6157" max="6400" width="9" style="8"/>
    <col min="6401" max="6401" width="42.625" style="8" bestFit="1" customWidth="1"/>
    <col min="6402" max="6402" width="9.125" style="8" bestFit="1" customWidth="1"/>
    <col min="6403" max="6404" width="10" style="8" customWidth="1"/>
    <col min="6405" max="6405" width="8.625" style="8" customWidth="1"/>
    <col min="6406" max="6407" width="10" style="8" customWidth="1"/>
    <col min="6408" max="6408" width="8.625" style="8" bestFit="1" customWidth="1"/>
    <col min="6409" max="6409" width="11.625" style="8" bestFit="1" customWidth="1"/>
    <col min="6410" max="6410" width="10" style="8" customWidth="1"/>
    <col min="6411" max="6411" width="8.625" style="8" customWidth="1"/>
    <col min="6412" max="6412" width="8.875" style="8" customWidth="1"/>
    <col min="6413" max="6656" width="9" style="8"/>
    <col min="6657" max="6657" width="42.625" style="8" bestFit="1" customWidth="1"/>
    <col min="6658" max="6658" width="9.125" style="8" bestFit="1" customWidth="1"/>
    <col min="6659" max="6660" width="10" style="8" customWidth="1"/>
    <col min="6661" max="6661" width="8.625" style="8" customWidth="1"/>
    <col min="6662" max="6663" width="10" style="8" customWidth="1"/>
    <col min="6664" max="6664" width="8.625" style="8" bestFit="1" customWidth="1"/>
    <col min="6665" max="6665" width="11.625" style="8" bestFit="1" customWidth="1"/>
    <col min="6666" max="6666" width="10" style="8" customWidth="1"/>
    <col min="6667" max="6667" width="8.625" style="8" customWidth="1"/>
    <col min="6668" max="6668" width="8.875" style="8" customWidth="1"/>
    <col min="6669" max="6912" width="9" style="8"/>
    <col min="6913" max="6913" width="42.625" style="8" bestFit="1" customWidth="1"/>
    <col min="6914" max="6914" width="9.125" style="8" bestFit="1" customWidth="1"/>
    <col min="6915" max="6916" width="10" style="8" customWidth="1"/>
    <col min="6917" max="6917" width="8.625" style="8" customWidth="1"/>
    <col min="6918" max="6919" width="10" style="8" customWidth="1"/>
    <col min="6920" max="6920" width="8.625" style="8" bestFit="1" customWidth="1"/>
    <col min="6921" max="6921" width="11.625" style="8" bestFit="1" customWidth="1"/>
    <col min="6922" max="6922" width="10" style="8" customWidth="1"/>
    <col min="6923" max="6923" width="8.625" style="8" customWidth="1"/>
    <col min="6924" max="6924" width="8.875" style="8" customWidth="1"/>
    <col min="6925" max="7168" width="9" style="8"/>
    <col min="7169" max="7169" width="42.625" style="8" bestFit="1" customWidth="1"/>
    <col min="7170" max="7170" width="9.125" style="8" bestFit="1" customWidth="1"/>
    <col min="7171" max="7172" width="10" style="8" customWidth="1"/>
    <col min="7173" max="7173" width="8.625" style="8" customWidth="1"/>
    <col min="7174" max="7175" width="10" style="8" customWidth="1"/>
    <col min="7176" max="7176" width="8.625" style="8" bestFit="1" customWidth="1"/>
    <col min="7177" max="7177" width="11.625" style="8" bestFit="1" customWidth="1"/>
    <col min="7178" max="7178" width="10" style="8" customWidth="1"/>
    <col min="7179" max="7179" width="8.625" style="8" customWidth="1"/>
    <col min="7180" max="7180" width="8.875" style="8" customWidth="1"/>
    <col min="7181" max="7424" width="9" style="8"/>
    <col min="7425" max="7425" width="42.625" style="8" bestFit="1" customWidth="1"/>
    <col min="7426" max="7426" width="9.125" style="8" bestFit="1" customWidth="1"/>
    <col min="7427" max="7428" width="10" style="8" customWidth="1"/>
    <col min="7429" max="7429" width="8.625" style="8" customWidth="1"/>
    <col min="7430" max="7431" width="10" style="8" customWidth="1"/>
    <col min="7432" max="7432" width="8.625" style="8" bestFit="1" customWidth="1"/>
    <col min="7433" max="7433" width="11.625" style="8" bestFit="1" customWidth="1"/>
    <col min="7434" max="7434" width="10" style="8" customWidth="1"/>
    <col min="7435" max="7435" width="8.625" style="8" customWidth="1"/>
    <col min="7436" max="7436" width="8.875" style="8" customWidth="1"/>
    <col min="7437" max="7680" width="9" style="8"/>
    <col min="7681" max="7681" width="42.625" style="8" bestFit="1" customWidth="1"/>
    <col min="7682" max="7682" width="9.125" style="8" bestFit="1" customWidth="1"/>
    <col min="7683" max="7684" width="10" style="8" customWidth="1"/>
    <col min="7685" max="7685" width="8.625" style="8" customWidth="1"/>
    <col min="7686" max="7687" width="10" style="8" customWidth="1"/>
    <col min="7688" max="7688" width="8.625" style="8" bestFit="1" customWidth="1"/>
    <col min="7689" max="7689" width="11.625" style="8" bestFit="1" customWidth="1"/>
    <col min="7690" max="7690" width="10" style="8" customWidth="1"/>
    <col min="7691" max="7691" width="8.625" style="8" customWidth="1"/>
    <col min="7692" max="7692" width="8.875" style="8" customWidth="1"/>
    <col min="7693" max="7936" width="9" style="8"/>
    <col min="7937" max="7937" width="42.625" style="8" bestFit="1" customWidth="1"/>
    <col min="7938" max="7938" width="9.125" style="8" bestFit="1" customWidth="1"/>
    <col min="7939" max="7940" width="10" style="8" customWidth="1"/>
    <col min="7941" max="7941" width="8.625" style="8" customWidth="1"/>
    <col min="7942" max="7943" width="10" style="8" customWidth="1"/>
    <col min="7944" max="7944" width="8.625" style="8" bestFit="1" customWidth="1"/>
    <col min="7945" max="7945" width="11.625" style="8" bestFit="1" customWidth="1"/>
    <col min="7946" max="7946" width="10" style="8" customWidth="1"/>
    <col min="7947" max="7947" width="8.625" style="8" customWidth="1"/>
    <col min="7948" max="7948" width="8.875" style="8" customWidth="1"/>
    <col min="7949" max="8192" width="9" style="8"/>
    <col min="8193" max="8193" width="42.625" style="8" bestFit="1" customWidth="1"/>
    <col min="8194" max="8194" width="9.125" style="8" bestFit="1" customWidth="1"/>
    <col min="8195" max="8196" width="10" style="8" customWidth="1"/>
    <col min="8197" max="8197" width="8.625" style="8" customWidth="1"/>
    <col min="8198" max="8199" width="10" style="8" customWidth="1"/>
    <col min="8200" max="8200" width="8.625" style="8" bestFit="1" customWidth="1"/>
    <col min="8201" max="8201" width="11.625" style="8" bestFit="1" customWidth="1"/>
    <col min="8202" max="8202" width="10" style="8" customWidth="1"/>
    <col min="8203" max="8203" width="8.625" style="8" customWidth="1"/>
    <col min="8204" max="8204" width="8.875" style="8" customWidth="1"/>
    <col min="8205" max="8448" width="9" style="8"/>
    <col min="8449" max="8449" width="42.625" style="8" bestFit="1" customWidth="1"/>
    <col min="8450" max="8450" width="9.125" style="8" bestFit="1" customWidth="1"/>
    <col min="8451" max="8452" width="10" style="8" customWidth="1"/>
    <col min="8453" max="8453" width="8.625" style="8" customWidth="1"/>
    <col min="8454" max="8455" width="10" style="8" customWidth="1"/>
    <col min="8456" max="8456" width="8.625" style="8" bestFit="1" customWidth="1"/>
    <col min="8457" max="8457" width="11.625" style="8" bestFit="1" customWidth="1"/>
    <col min="8458" max="8458" width="10" style="8" customWidth="1"/>
    <col min="8459" max="8459" width="8.625" style="8" customWidth="1"/>
    <col min="8460" max="8460" width="8.875" style="8" customWidth="1"/>
    <col min="8461" max="8704" width="9" style="8"/>
    <col min="8705" max="8705" width="42.625" style="8" bestFit="1" customWidth="1"/>
    <col min="8706" max="8706" width="9.125" style="8" bestFit="1" customWidth="1"/>
    <col min="8707" max="8708" width="10" style="8" customWidth="1"/>
    <col min="8709" max="8709" width="8.625" style="8" customWidth="1"/>
    <col min="8710" max="8711" width="10" style="8" customWidth="1"/>
    <col min="8712" max="8712" width="8.625" style="8" bestFit="1" customWidth="1"/>
    <col min="8713" max="8713" width="11.625" style="8" bestFit="1" customWidth="1"/>
    <col min="8714" max="8714" width="10" style="8" customWidth="1"/>
    <col min="8715" max="8715" width="8.625" style="8" customWidth="1"/>
    <col min="8716" max="8716" width="8.875" style="8" customWidth="1"/>
    <col min="8717" max="8960" width="9" style="8"/>
    <col min="8961" max="8961" width="42.625" style="8" bestFit="1" customWidth="1"/>
    <col min="8962" max="8962" width="9.125" style="8" bestFit="1" customWidth="1"/>
    <col min="8963" max="8964" width="10" style="8" customWidth="1"/>
    <col min="8965" max="8965" width="8.625" style="8" customWidth="1"/>
    <col min="8966" max="8967" width="10" style="8" customWidth="1"/>
    <col min="8968" max="8968" width="8.625" style="8" bestFit="1" customWidth="1"/>
    <col min="8969" max="8969" width="11.625" style="8" bestFit="1" customWidth="1"/>
    <col min="8970" max="8970" width="10" style="8" customWidth="1"/>
    <col min="8971" max="8971" width="8.625" style="8" customWidth="1"/>
    <col min="8972" max="8972" width="8.875" style="8" customWidth="1"/>
    <col min="8973" max="9216" width="9" style="8"/>
    <col min="9217" max="9217" width="42.625" style="8" bestFit="1" customWidth="1"/>
    <col min="9218" max="9218" width="9.125" style="8" bestFit="1" customWidth="1"/>
    <col min="9219" max="9220" width="10" style="8" customWidth="1"/>
    <col min="9221" max="9221" width="8.625" style="8" customWidth="1"/>
    <col min="9222" max="9223" width="10" style="8" customWidth="1"/>
    <col min="9224" max="9224" width="8.625" style="8" bestFit="1" customWidth="1"/>
    <col min="9225" max="9225" width="11.625" style="8" bestFit="1" customWidth="1"/>
    <col min="9226" max="9226" width="10" style="8" customWidth="1"/>
    <col min="9227" max="9227" width="8.625" style="8" customWidth="1"/>
    <col min="9228" max="9228" width="8.875" style="8" customWidth="1"/>
    <col min="9229" max="9472" width="9" style="8"/>
    <col min="9473" max="9473" width="42.625" style="8" bestFit="1" customWidth="1"/>
    <col min="9474" max="9474" width="9.125" style="8" bestFit="1" customWidth="1"/>
    <col min="9475" max="9476" width="10" style="8" customWidth="1"/>
    <col min="9477" max="9477" width="8.625" style="8" customWidth="1"/>
    <col min="9478" max="9479" width="10" style="8" customWidth="1"/>
    <col min="9480" max="9480" width="8.625" style="8" bestFit="1" customWidth="1"/>
    <col min="9481" max="9481" width="11.625" style="8" bestFit="1" customWidth="1"/>
    <col min="9482" max="9482" width="10" style="8" customWidth="1"/>
    <col min="9483" max="9483" width="8.625" style="8" customWidth="1"/>
    <col min="9484" max="9484" width="8.875" style="8" customWidth="1"/>
    <col min="9485" max="9728" width="9" style="8"/>
    <col min="9729" max="9729" width="42.625" style="8" bestFit="1" customWidth="1"/>
    <col min="9730" max="9730" width="9.125" style="8" bestFit="1" customWidth="1"/>
    <col min="9731" max="9732" width="10" style="8" customWidth="1"/>
    <col min="9733" max="9733" width="8.625" style="8" customWidth="1"/>
    <col min="9734" max="9735" width="10" style="8" customWidth="1"/>
    <col min="9736" max="9736" width="8.625" style="8" bestFit="1" customWidth="1"/>
    <col min="9737" max="9737" width="11.625" style="8" bestFit="1" customWidth="1"/>
    <col min="9738" max="9738" width="10" style="8" customWidth="1"/>
    <col min="9739" max="9739" width="8.625" style="8" customWidth="1"/>
    <col min="9740" max="9740" width="8.875" style="8" customWidth="1"/>
    <col min="9741" max="9984" width="9" style="8"/>
    <col min="9985" max="9985" width="42.625" style="8" bestFit="1" customWidth="1"/>
    <col min="9986" max="9986" width="9.125" style="8" bestFit="1" customWidth="1"/>
    <col min="9987" max="9988" width="10" style="8" customWidth="1"/>
    <col min="9989" max="9989" width="8.625" style="8" customWidth="1"/>
    <col min="9990" max="9991" width="10" style="8" customWidth="1"/>
    <col min="9992" max="9992" width="8.625" style="8" bestFit="1" customWidth="1"/>
    <col min="9993" max="9993" width="11.625" style="8" bestFit="1" customWidth="1"/>
    <col min="9994" max="9994" width="10" style="8" customWidth="1"/>
    <col min="9995" max="9995" width="8.625" style="8" customWidth="1"/>
    <col min="9996" max="9996" width="8.875" style="8" customWidth="1"/>
    <col min="9997" max="10240" width="9" style="8"/>
    <col min="10241" max="10241" width="42.625" style="8" bestFit="1" customWidth="1"/>
    <col min="10242" max="10242" width="9.125" style="8" bestFit="1" customWidth="1"/>
    <col min="10243" max="10244" width="10" style="8" customWidth="1"/>
    <col min="10245" max="10245" width="8.625" style="8" customWidth="1"/>
    <col min="10246" max="10247" width="10" style="8" customWidth="1"/>
    <col min="10248" max="10248" width="8.625" style="8" bestFit="1" customWidth="1"/>
    <col min="10249" max="10249" width="11.625" style="8" bestFit="1" customWidth="1"/>
    <col min="10250" max="10250" width="10" style="8" customWidth="1"/>
    <col min="10251" max="10251" width="8.625" style="8" customWidth="1"/>
    <col min="10252" max="10252" width="8.875" style="8" customWidth="1"/>
    <col min="10253" max="10496" width="9" style="8"/>
    <col min="10497" max="10497" width="42.625" style="8" bestFit="1" customWidth="1"/>
    <col min="10498" max="10498" width="9.125" style="8" bestFit="1" customWidth="1"/>
    <col min="10499" max="10500" width="10" style="8" customWidth="1"/>
    <col min="10501" max="10501" width="8.625" style="8" customWidth="1"/>
    <col min="10502" max="10503" width="10" style="8" customWidth="1"/>
    <col min="10504" max="10504" width="8.625" style="8" bestFit="1" customWidth="1"/>
    <col min="10505" max="10505" width="11.625" style="8" bestFit="1" customWidth="1"/>
    <col min="10506" max="10506" width="10" style="8" customWidth="1"/>
    <col min="10507" max="10507" width="8.625" style="8" customWidth="1"/>
    <col min="10508" max="10508" width="8.875" style="8" customWidth="1"/>
    <col min="10509" max="10752" width="9" style="8"/>
    <col min="10753" max="10753" width="42.625" style="8" bestFit="1" customWidth="1"/>
    <col min="10754" max="10754" width="9.125" style="8" bestFit="1" customWidth="1"/>
    <col min="10755" max="10756" width="10" style="8" customWidth="1"/>
    <col min="10757" max="10757" width="8.625" style="8" customWidth="1"/>
    <col min="10758" max="10759" width="10" style="8" customWidth="1"/>
    <col min="10760" max="10760" width="8.625" style="8" bestFit="1" customWidth="1"/>
    <col min="10761" max="10761" width="11.625" style="8" bestFit="1" customWidth="1"/>
    <col min="10762" max="10762" width="10" style="8" customWidth="1"/>
    <col min="10763" max="10763" width="8.625" style="8" customWidth="1"/>
    <col min="10764" max="10764" width="8.875" style="8" customWidth="1"/>
    <col min="10765" max="11008" width="9" style="8"/>
    <col min="11009" max="11009" width="42.625" style="8" bestFit="1" customWidth="1"/>
    <col min="11010" max="11010" width="9.125" style="8" bestFit="1" customWidth="1"/>
    <col min="11011" max="11012" width="10" style="8" customWidth="1"/>
    <col min="11013" max="11013" width="8.625" style="8" customWidth="1"/>
    <col min="11014" max="11015" width="10" style="8" customWidth="1"/>
    <col min="11016" max="11016" width="8.625" style="8" bestFit="1" customWidth="1"/>
    <col min="11017" max="11017" width="11.625" style="8" bestFit="1" customWidth="1"/>
    <col min="11018" max="11018" width="10" style="8" customWidth="1"/>
    <col min="11019" max="11019" width="8.625" style="8" customWidth="1"/>
    <col min="11020" max="11020" width="8.875" style="8" customWidth="1"/>
    <col min="11021" max="11264" width="9" style="8"/>
    <col min="11265" max="11265" width="42.625" style="8" bestFit="1" customWidth="1"/>
    <col min="11266" max="11266" width="9.125" style="8" bestFit="1" customWidth="1"/>
    <col min="11267" max="11268" width="10" style="8" customWidth="1"/>
    <col min="11269" max="11269" width="8.625" style="8" customWidth="1"/>
    <col min="11270" max="11271" width="10" style="8" customWidth="1"/>
    <col min="11272" max="11272" width="8.625" style="8" bestFit="1" customWidth="1"/>
    <col min="11273" max="11273" width="11.625" style="8" bestFit="1" customWidth="1"/>
    <col min="11274" max="11274" width="10" style="8" customWidth="1"/>
    <col min="11275" max="11275" width="8.625" style="8" customWidth="1"/>
    <col min="11276" max="11276" width="8.875" style="8" customWidth="1"/>
    <col min="11277" max="11520" width="9" style="8"/>
    <col min="11521" max="11521" width="42.625" style="8" bestFit="1" customWidth="1"/>
    <col min="11522" max="11522" width="9.125" style="8" bestFit="1" customWidth="1"/>
    <col min="11523" max="11524" width="10" style="8" customWidth="1"/>
    <col min="11525" max="11525" width="8.625" style="8" customWidth="1"/>
    <col min="11526" max="11527" width="10" style="8" customWidth="1"/>
    <col min="11528" max="11528" width="8.625" style="8" bestFit="1" customWidth="1"/>
    <col min="11529" max="11529" width="11.625" style="8" bestFit="1" customWidth="1"/>
    <col min="11530" max="11530" width="10" style="8" customWidth="1"/>
    <col min="11531" max="11531" width="8.625" style="8" customWidth="1"/>
    <col min="11532" max="11532" width="8.875" style="8" customWidth="1"/>
    <col min="11533" max="11776" width="9" style="8"/>
    <col min="11777" max="11777" width="42.625" style="8" bestFit="1" customWidth="1"/>
    <col min="11778" max="11778" width="9.125" style="8" bestFit="1" customWidth="1"/>
    <col min="11779" max="11780" width="10" style="8" customWidth="1"/>
    <col min="11781" max="11781" width="8.625" style="8" customWidth="1"/>
    <col min="11782" max="11783" width="10" style="8" customWidth="1"/>
    <col min="11784" max="11784" width="8.625" style="8" bestFit="1" customWidth="1"/>
    <col min="11785" max="11785" width="11.625" style="8" bestFit="1" customWidth="1"/>
    <col min="11786" max="11786" width="10" style="8" customWidth="1"/>
    <col min="11787" max="11787" width="8.625" style="8" customWidth="1"/>
    <col min="11788" max="11788" width="8.875" style="8" customWidth="1"/>
    <col min="11789" max="12032" width="9" style="8"/>
    <col min="12033" max="12033" width="42.625" style="8" bestFit="1" customWidth="1"/>
    <col min="12034" max="12034" width="9.125" style="8" bestFit="1" customWidth="1"/>
    <col min="12035" max="12036" width="10" style="8" customWidth="1"/>
    <col min="12037" max="12037" width="8.625" style="8" customWidth="1"/>
    <col min="12038" max="12039" width="10" style="8" customWidth="1"/>
    <col min="12040" max="12040" width="8.625" style="8" bestFit="1" customWidth="1"/>
    <col min="12041" max="12041" width="11.625" style="8" bestFit="1" customWidth="1"/>
    <col min="12042" max="12042" width="10" style="8" customWidth="1"/>
    <col min="12043" max="12043" width="8.625" style="8" customWidth="1"/>
    <col min="12044" max="12044" width="8.875" style="8" customWidth="1"/>
    <col min="12045" max="12288" width="9" style="8"/>
    <col min="12289" max="12289" width="42.625" style="8" bestFit="1" customWidth="1"/>
    <col min="12290" max="12290" width="9.125" style="8" bestFit="1" customWidth="1"/>
    <col min="12291" max="12292" width="10" style="8" customWidth="1"/>
    <col min="12293" max="12293" width="8.625" style="8" customWidth="1"/>
    <col min="12294" max="12295" width="10" style="8" customWidth="1"/>
    <col min="12296" max="12296" width="8.625" style="8" bestFit="1" customWidth="1"/>
    <col min="12297" max="12297" width="11.625" style="8" bestFit="1" customWidth="1"/>
    <col min="12298" max="12298" width="10" style="8" customWidth="1"/>
    <col min="12299" max="12299" width="8.625" style="8" customWidth="1"/>
    <col min="12300" max="12300" width="8.875" style="8" customWidth="1"/>
    <col min="12301" max="12544" width="9" style="8"/>
    <col min="12545" max="12545" width="42.625" style="8" bestFit="1" customWidth="1"/>
    <col min="12546" max="12546" width="9.125" style="8" bestFit="1" customWidth="1"/>
    <col min="12547" max="12548" width="10" style="8" customWidth="1"/>
    <col min="12549" max="12549" width="8.625" style="8" customWidth="1"/>
    <col min="12550" max="12551" width="10" style="8" customWidth="1"/>
    <col min="12552" max="12552" width="8.625" style="8" bestFit="1" customWidth="1"/>
    <col min="12553" max="12553" width="11.625" style="8" bestFit="1" customWidth="1"/>
    <col min="12554" max="12554" width="10" style="8" customWidth="1"/>
    <col min="12555" max="12555" width="8.625" style="8" customWidth="1"/>
    <col min="12556" max="12556" width="8.875" style="8" customWidth="1"/>
    <col min="12557" max="12800" width="9" style="8"/>
    <col min="12801" max="12801" width="42.625" style="8" bestFit="1" customWidth="1"/>
    <col min="12802" max="12802" width="9.125" style="8" bestFit="1" customWidth="1"/>
    <col min="12803" max="12804" width="10" style="8" customWidth="1"/>
    <col min="12805" max="12805" width="8.625" style="8" customWidth="1"/>
    <col min="12806" max="12807" width="10" style="8" customWidth="1"/>
    <col min="12808" max="12808" width="8.625" style="8" bestFit="1" customWidth="1"/>
    <col min="12809" max="12809" width="11.625" style="8" bestFit="1" customWidth="1"/>
    <col min="12810" max="12810" width="10" style="8" customWidth="1"/>
    <col min="12811" max="12811" width="8.625" style="8" customWidth="1"/>
    <col min="12812" max="12812" width="8.875" style="8" customWidth="1"/>
    <col min="12813" max="13056" width="9" style="8"/>
    <col min="13057" max="13057" width="42.625" style="8" bestFit="1" customWidth="1"/>
    <col min="13058" max="13058" width="9.125" style="8" bestFit="1" customWidth="1"/>
    <col min="13059" max="13060" width="10" style="8" customWidth="1"/>
    <col min="13061" max="13061" width="8.625" style="8" customWidth="1"/>
    <col min="13062" max="13063" width="10" style="8" customWidth="1"/>
    <col min="13064" max="13064" width="8.625" style="8" bestFit="1" customWidth="1"/>
    <col min="13065" max="13065" width="11.625" style="8" bestFit="1" customWidth="1"/>
    <col min="13066" max="13066" width="10" style="8" customWidth="1"/>
    <col min="13067" max="13067" width="8.625" style="8" customWidth="1"/>
    <col min="13068" max="13068" width="8.875" style="8" customWidth="1"/>
    <col min="13069" max="13312" width="9" style="8"/>
    <col min="13313" max="13313" width="42.625" style="8" bestFit="1" customWidth="1"/>
    <col min="13314" max="13314" width="9.125" style="8" bestFit="1" customWidth="1"/>
    <col min="13315" max="13316" width="10" style="8" customWidth="1"/>
    <col min="13317" max="13317" width="8.625" style="8" customWidth="1"/>
    <col min="13318" max="13319" width="10" style="8" customWidth="1"/>
    <col min="13320" max="13320" width="8.625" style="8" bestFit="1" customWidth="1"/>
    <col min="13321" max="13321" width="11.625" style="8" bestFit="1" customWidth="1"/>
    <col min="13322" max="13322" width="10" style="8" customWidth="1"/>
    <col min="13323" max="13323" width="8.625" style="8" customWidth="1"/>
    <col min="13324" max="13324" width="8.875" style="8" customWidth="1"/>
    <col min="13325" max="13568" width="9" style="8"/>
    <col min="13569" max="13569" width="42.625" style="8" bestFit="1" customWidth="1"/>
    <col min="13570" max="13570" width="9.125" style="8" bestFit="1" customWidth="1"/>
    <col min="13571" max="13572" width="10" style="8" customWidth="1"/>
    <col min="13573" max="13573" width="8.625" style="8" customWidth="1"/>
    <col min="13574" max="13575" width="10" style="8" customWidth="1"/>
    <col min="13576" max="13576" width="8.625" style="8" bestFit="1" customWidth="1"/>
    <col min="13577" max="13577" width="11.625" style="8" bestFit="1" customWidth="1"/>
    <col min="13578" max="13578" width="10" style="8" customWidth="1"/>
    <col min="13579" max="13579" width="8.625" style="8" customWidth="1"/>
    <col min="13580" max="13580" width="8.875" style="8" customWidth="1"/>
    <col min="13581" max="13824" width="9" style="8"/>
    <col min="13825" max="13825" width="42.625" style="8" bestFit="1" customWidth="1"/>
    <col min="13826" max="13826" width="9.125" style="8" bestFit="1" customWidth="1"/>
    <col min="13827" max="13828" width="10" style="8" customWidth="1"/>
    <col min="13829" max="13829" width="8.625" style="8" customWidth="1"/>
    <col min="13830" max="13831" width="10" style="8" customWidth="1"/>
    <col min="13832" max="13832" width="8.625" style="8" bestFit="1" customWidth="1"/>
    <col min="13833" max="13833" width="11.625" style="8" bestFit="1" customWidth="1"/>
    <col min="13834" max="13834" width="10" style="8" customWidth="1"/>
    <col min="13835" max="13835" width="8.625" style="8" customWidth="1"/>
    <col min="13836" max="13836" width="8.875" style="8" customWidth="1"/>
    <col min="13837" max="14080" width="9" style="8"/>
    <col min="14081" max="14081" width="42.625" style="8" bestFit="1" customWidth="1"/>
    <col min="14082" max="14082" width="9.125" style="8" bestFit="1" customWidth="1"/>
    <col min="14083" max="14084" width="10" style="8" customWidth="1"/>
    <col min="14085" max="14085" width="8.625" style="8" customWidth="1"/>
    <col min="14086" max="14087" width="10" style="8" customWidth="1"/>
    <col min="14088" max="14088" width="8.625" style="8" bestFit="1" customWidth="1"/>
    <col min="14089" max="14089" width="11.625" style="8" bestFit="1" customWidth="1"/>
    <col min="14090" max="14090" width="10" style="8" customWidth="1"/>
    <col min="14091" max="14091" width="8.625" style="8" customWidth="1"/>
    <col min="14092" max="14092" width="8.875" style="8" customWidth="1"/>
    <col min="14093" max="14336" width="9" style="8"/>
    <col min="14337" max="14337" width="42.625" style="8" bestFit="1" customWidth="1"/>
    <col min="14338" max="14338" width="9.125" style="8" bestFit="1" customWidth="1"/>
    <col min="14339" max="14340" width="10" style="8" customWidth="1"/>
    <col min="14341" max="14341" width="8.625" style="8" customWidth="1"/>
    <col min="14342" max="14343" width="10" style="8" customWidth="1"/>
    <col min="14344" max="14344" width="8.625" style="8" bestFit="1" customWidth="1"/>
    <col min="14345" max="14345" width="11.625" style="8" bestFit="1" customWidth="1"/>
    <col min="14346" max="14346" width="10" style="8" customWidth="1"/>
    <col min="14347" max="14347" width="8.625" style="8" customWidth="1"/>
    <col min="14348" max="14348" width="8.875" style="8" customWidth="1"/>
    <col min="14349" max="14592" width="9" style="8"/>
    <col min="14593" max="14593" width="42.625" style="8" bestFit="1" customWidth="1"/>
    <col min="14594" max="14594" width="9.125" style="8" bestFit="1" customWidth="1"/>
    <col min="14595" max="14596" width="10" style="8" customWidth="1"/>
    <col min="14597" max="14597" width="8.625" style="8" customWidth="1"/>
    <col min="14598" max="14599" width="10" style="8" customWidth="1"/>
    <col min="14600" max="14600" width="8.625" style="8" bestFit="1" customWidth="1"/>
    <col min="14601" max="14601" width="11.625" style="8" bestFit="1" customWidth="1"/>
    <col min="14602" max="14602" width="10" style="8" customWidth="1"/>
    <col min="14603" max="14603" width="8.625" style="8" customWidth="1"/>
    <col min="14604" max="14604" width="8.875" style="8" customWidth="1"/>
    <col min="14605" max="14848" width="9" style="8"/>
    <col min="14849" max="14849" width="42.625" style="8" bestFit="1" customWidth="1"/>
    <col min="14850" max="14850" width="9.125" style="8" bestFit="1" customWidth="1"/>
    <col min="14851" max="14852" width="10" style="8" customWidth="1"/>
    <col min="14853" max="14853" width="8.625" style="8" customWidth="1"/>
    <col min="14854" max="14855" width="10" style="8" customWidth="1"/>
    <col min="14856" max="14856" width="8.625" style="8" bestFit="1" customWidth="1"/>
    <col min="14857" max="14857" width="11.625" style="8" bestFit="1" customWidth="1"/>
    <col min="14858" max="14858" width="10" style="8" customWidth="1"/>
    <col min="14859" max="14859" width="8.625" style="8" customWidth="1"/>
    <col min="14860" max="14860" width="8.875" style="8" customWidth="1"/>
    <col min="14861" max="15104" width="9" style="8"/>
    <col min="15105" max="15105" width="42.625" style="8" bestFit="1" customWidth="1"/>
    <col min="15106" max="15106" width="9.125" style="8" bestFit="1" customWidth="1"/>
    <col min="15107" max="15108" width="10" style="8" customWidth="1"/>
    <col min="15109" max="15109" width="8.625" style="8" customWidth="1"/>
    <col min="15110" max="15111" width="10" style="8" customWidth="1"/>
    <col min="15112" max="15112" width="8.625" style="8" bestFit="1" customWidth="1"/>
    <col min="15113" max="15113" width="11.625" style="8" bestFit="1" customWidth="1"/>
    <col min="15114" max="15114" width="10" style="8" customWidth="1"/>
    <col min="15115" max="15115" width="8.625" style="8" customWidth="1"/>
    <col min="15116" max="15116" width="8.875" style="8" customWidth="1"/>
    <col min="15117" max="15360" width="9" style="8"/>
    <col min="15361" max="15361" width="42.625" style="8" bestFit="1" customWidth="1"/>
    <col min="15362" max="15362" width="9.125" style="8" bestFit="1" customWidth="1"/>
    <col min="15363" max="15364" width="10" style="8" customWidth="1"/>
    <col min="15365" max="15365" width="8.625" style="8" customWidth="1"/>
    <col min="15366" max="15367" width="10" style="8" customWidth="1"/>
    <col min="15368" max="15368" width="8.625" style="8" bestFit="1" customWidth="1"/>
    <col min="15369" max="15369" width="11.625" style="8" bestFit="1" customWidth="1"/>
    <col min="15370" max="15370" width="10" style="8" customWidth="1"/>
    <col min="15371" max="15371" width="8.625" style="8" customWidth="1"/>
    <col min="15372" max="15372" width="8.875" style="8" customWidth="1"/>
    <col min="15373" max="15616" width="9" style="8"/>
    <col min="15617" max="15617" width="42.625" style="8" bestFit="1" customWidth="1"/>
    <col min="15618" max="15618" width="9.125" style="8" bestFit="1" customWidth="1"/>
    <col min="15619" max="15620" width="10" style="8" customWidth="1"/>
    <col min="15621" max="15621" width="8.625" style="8" customWidth="1"/>
    <col min="15622" max="15623" width="10" style="8" customWidth="1"/>
    <col min="15624" max="15624" width="8.625" style="8" bestFit="1" customWidth="1"/>
    <col min="15625" max="15625" width="11.625" style="8" bestFit="1" customWidth="1"/>
    <col min="15626" max="15626" width="10" style="8" customWidth="1"/>
    <col min="15627" max="15627" width="8.625" style="8" customWidth="1"/>
    <col min="15628" max="15628" width="8.875" style="8" customWidth="1"/>
    <col min="15629" max="15872" width="9" style="8"/>
    <col min="15873" max="15873" width="42.625" style="8" bestFit="1" customWidth="1"/>
    <col min="15874" max="15874" width="9.125" style="8" bestFit="1" customWidth="1"/>
    <col min="15875" max="15876" width="10" style="8" customWidth="1"/>
    <col min="15877" max="15877" width="8.625" style="8" customWidth="1"/>
    <col min="15878" max="15879" width="10" style="8" customWidth="1"/>
    <col min="15880" max="15880" width="8.625" style="8" bestFit="1" customWidth="1"/>
    <col min="15881" max="15881" width="11.625" style="8" bestFit="1" customWidth="1"/>
    <col min="15882" max="15882" width="10" style="8" customWidth="1"/>
    <col min="15883" max="15883" width="8.625" style="8" customWidth="1"/>
    <col min="15884" max="15884" width="8.875" style="8" customWidth="1"/>
    <col min="15885" max="16128" width="9" style="8"/>
    <col min="16129" max="16129" width="42.625" style="8" bestFit="1" customWidth="1"/>
    <col min="16130" max="16130" width="9.125" style="8" bestFit="1" customWidth="1"/>
    <col min="16131" max="16132" width="10" style="8" customWidth="1"/>
    <col min="16133" max="16133" width="8.625" style="8" customWidth="1"/>
    <col min="16134" max="16135" width="10" style="8" customWidth="1"/>
    <col min="16136" max="16136" width="8.625" style="8" bestFit="1" customWidth="1"/>
    <col min="16137" max="16137" width="11.625" style="8" bestFit="1" customWidth="1"/>
    <col min="16138" max="16138" width="10" style="8" customWidth="1"/>
    <col min="16139" max="16139" width="8.625" style="8" customWidth="1"/>
    <col min="16140" max="16140" width="8.875" style="8" customWidth="1"/>
    <col min="16141" max="16383" width="9" style="8"/>
    <col min="16384" max="16384" width="9" style="8" customWidth="1"/>
  </cols>
  <sheetData>
    <row r="1" spans="1:12" ht="33.6" customHeight="1">
      <c r="A1" s="451" t="s">
        <v>651</v>
      </c>
      <c r="B1" s="451"/>
      <c r="C1" s="451"/>
      <c r="D1" s="451"/>
      <c r="E1" s="451"/>
      <c r="F1" s="451"/>
      <c r="G1" s="451"/>
      <c r="H1" s="451"/>
      <c r="I1" s="451"/>
      <c r="J1" s="451"/>
      <c r="K1" s="451"/>
    </row>
    <row r="2" spans="1:12" ht="21.6" customHeight="1">
      <c r="A2" s="452" t="s">
        <v>42</v>
      </c>
      <c r="B2" s="454" t="s">
        <v>6</v>
      </c>
      <c r="C2" s="456" t="s">
        <v>129</v>
      </c>
      <c r="D2" s="456"/>
      <c r="E2" s="456"/>
      <c r="F2" s="456" t="s">
        <v>130</v>
      </c>
      <c r="G2" s="456"/>
      <c r="H2" s="456"/>
      <c r="I2" s="456" t="s">
        <v>131</v>
      </c>
      <c r="J2" s="456"/>
      <c r="K2" s="457"/>
    </row>
    <row r="3" spans="1:12" s="368" customFormat="1" ht="31.35" customHeight="1">
      <c r="A3" s="453"/>
      <c r="B3" s="455"/>
      <c r="C3" s="365" t="s">
        <v>678</v>
      </c>
      <c r="D3" s="365" t="s">
        <v>590</v>
      </c>
      <c r="E3" s="366" t="s">
        <v>679</v>
      </c>
      <c r="F3" s="365" t="s">
        <v>678</v>
      </c>
      <c r="G3" s="365" t="s">
        <v>590</v>
      </c>
      <c r="H3" s="366" t="s">
        <v>679</v>
      </c>
      <c r="I3" s="365" t="s">
        <v>678</v>
      </c>
      <c r="J3" s="365" t="s">
        <v>590</v>
      </c>
      <c r="K3" s="366" t="s">
        <v>679</v>
      </c>
      <c r="L3" s="367"/>
    </row>
    <row r="4" spans="1:12" s="368" customFormat="1" ht="15.75" customHeight="1">
      <c r="A4" s="237" t="s">
        <v>322</v>
      </c>
      <c r="B4" s="327" t="s">
        <v>652</v>
      </c>
      <c r="C4" s="353">
        <v>1781.5833339999999</v>
      </c>
      <c r="D4" s="353">
        <v>1759.166667</v>
      </c>
      <c r="E4" s="353">
        <f t="shared" ref="E4:E35" si="0">IF(AND(C4&lt;&gt;0,D4&lt;&gt;0),C4/D4*100,"")</f>
        <v>101.27427761226446</v>
      </c>
      <c r="F4" s="353">
        <v>1034.166667</v>
      </c>
      <c r="G4" s="353">
        <v>1017.416667</v>
      </c>
      <c r="H4" s="353">
        <f>IF(AND(F4&lt;&gt;0,G4&lt;&gt;0),F4/G4*100,"")</f>
        <v>101.64632647992585</v>
      </c>
      <c r="I4" s="353">
        <v>747.41666699999996</v>
      </c>
      <c r="J4" s="353">
        <v>741.75</v>
      </c>
      <c r="K4" s="353">
        <f>IF(AND(I4&lt;&gt;0,J4&lt;&gt;0),I4/J4*100,"")</f>
        <v>100.76395915065723</v>
      </c>
      <c r="L4" s="367"/>
    </row>
    <row r="5" spans="1:12" s="370" customFormat="1" ht="15.75" customHeight="1">
      <c r="A5" s="237" t="s">
        <v>132</v>
      </c>
      <c r="B5" s="327" t="s">
        <v>8</v>
      </c>
      <c r="C5" s="353">
        <v>2.6096359270677403</v>
      </c>
      <c r="D5" s="353">
        <v>2.6273803879436515</v>
      </c>
      <c r="E5" s="353">
        <f t="shared" si="0"/>
        <v>99.324632970644984</v>
      </c>
      <c r="F5" s="353">
        <v>2.6136255087717339</v>
      </c>
      <c r="G5" s="353">
        <v>2.6373167326931553</v>
      </c>
      <c r="H5" s="353">
        <f t="shared" ref="H5:H68" si="1">IF(AND(F5&lt;&gt;0,G5&lt;&gt;0),F5/G5*100,"")</f>
        <v>99.101692124129954</v>
      </c>
      <c r="I5" s="353">
        <v>2.6028455292682899</v>
      </c>
      <c r="J5" s="353">
        <v>2.6137512639029321</v>
      </c>
      <c r="K5" s="353">
        <f t="shared" ref="K5:K68" si="2">IF(AND(I5&lt;&gt;0,J5&lt;&gt;0),I5/J5*100,"")</f>
        <v>99.582755452469584</v>
      </c>
      <c r="L5" s="369"/>
    </row>
    <row r="6" spans="1:12" s="370" customFormat="1" ht="15.75" customHeight="1">
      <c r="A6" s="237" t="s">
        <v>427</v>
      </c>
      <c r="B6" s="327" t="s">
        <v>142</v>
      </c>
      <c r="C6" s="353">
        <v>36.808157000000001</v>
      </c>
      <c r="D6" s="353">
        <v>36.384685561877973</v>
      </c>
      <c r="E6" s="353">
        <f t="shared" si="0"/>
        <v>101.16387274366257</v>
      </c>
      <c r="F6" s="353">
        <v>35.688842000000001</v>
      </c>
      <c r="G6" s="353">
        <v>34.484977794465671</v>
      </c>
      <c r="H6" s="353">
        <f t="shared" si="1"/>
        <v>103.4909815303043</v>
      </c>
      <c r="I6" s="353">
        <v>38.208433999999997</v>
      </c>
      <c r="J6" s="353">
        <v>37.991390070921902</v>
      </c>
      <c r="K6" s="353">
        <f t="shared" si="2"/>
        <v>100.57129767737617</v>
      </c>
      <c r="L6" s="369"/>
    </row>
    <row r="7" spans="1:12" s="370" customFormat="1" ht="15.75" customHeight="1">
      <c r="A7" s="237" t="s">
        <v>126</v>
      </c>
      <c r="B7" s="327" t="s">
        <v>653</v>
      </c>
      <c r="C7" s="353">
        <v>0</v>
      </c>
      <c r="D7" s="353"/>
      <c r="E7" s="353" t="str">
        <f t="shared" si="0"/>
        <v/>
      </c>
      <c r="F7" s="353"/>
      <c r="G7" s="353"/>
      <c r="H7" s="353" t="str">
        <f t="shared" si="1"/>
        <v/>
      </c>
      <c r="I7" s="353"/>
      <c r="J7" s="353"/>
      <c r="K7" s="353" t="str">
        <f t="shared" si="2"/>
        <v/>
      </c>
      <c r="L7" s="369"/>
    </row>
    <row r="8" spans="1:12" s="370" customFormat="1" ht="15.75" customHeight="1">
      <c r="A8" s="237" t="s">
        <v>319</v>
      </c>
      <c r="B8" s="327" t="s">
        <v>654</v>
      </c>
      <c r="C8" s="353">
        <v>1781.5833339999999</v>
      </c>
      <c r="D8" s="353">
        <v>1759.166667</v>
      </c>
      <c r="E8" s="353">
        <f t="shared" si="0"/>
        <v>101.27427761226446</v>
      </c>
      <c r="F8" s="353">
        <v>1034.166667</v>
      </c>
      <c r="G8" s="353">
        <v>1017.416667</v>
      </c>
      <c r="H8" s="353">
        <f t="shared" si="1"/>
        <v>101.64632647992585</v>
      </c>
      <c r="I8" s="353">
        <v>747.41666699999996</v>
      </c>
      <c r="J8" s="353">
        <v>741.75</v>
      </c>
      <c r="K8" s="353">
        <f t="shared" si="2"/>
        <v>100.76395915065723</v>
      </c>
      <c r="L8" s="369"/>
    </row>
    <row r="9" spans="1:12" s="368" customFormat="1" ht="15.75" customHeight="1">
      <c r="A9" s="237" t="s">
        <v>331</v>
      </c>
      <c r="B9" s="327" t="s">
        <v>655</v>
      </c>
      <c r="C9" s="353">
        <v>1765.5833339999999</v>
      </c>
      <c r="D9" s="353">
        <v>1739.166667</v>
      </c>
      <c r="E9" s="353">
        <f t="shared" si="0"/>
        <v>101.51892670790245</v>
      </c>
      <c r="F9" s="353">
        <v>1018.166667</v>
      </c>
      <c r="G9" s="353">
        <v>997.41666699999996</v>
      </c>
      <c r="H9" s="353">
        <f t="shared" si="1"/>
        <v>102.08037429958046</v>
      </c>
      <c r="I9" s="353">
        <v>747.41666699999996</v>
      </c>
      <c r="J9" s="353">
        <v>741.75</v>
      </c>
      <c r="K9" s="353">
        <f t="shared" si="2"/>
        <v>100.76395915065723</v>
      </c>
      <c r="L9" s="367"/>
    </row>
    <row r="10" spans="1:12" s="368" customFormat="1" ht="15.75" customHeight="1">
      <c r="A10" s="237" t="s">
        <v>332</v>
      </c>
      <c r="B10" s="327" t="s">
        <v>656</v>
      </c>
      <c r="C10" s="353">
        <v>16</v>
      </c>
      <c r="D10" s="353">
        <v>20</v>
      </c>
      <c r="E10" s="353">
        <f t="shared" si="0"/>
        <v>80</v>
      </c>
      <c r="F10" s="353">
        <v>16</v>
      </c>
      <c r="G10" s="353">
        <v>20</v>
      </c>
      <c r="H10" s="353">
        <f t="shared" si="1"/>
        <v>80</v>
      </c>
      <c r="I10" s="353">
        <v>0</v>
      </c>
      <c r="J10" s="353">
        <v>0</v>
      </c>
      <c r="K10" s="353" t="str">
        <f t="shared" si="2"/>
        <v/>
      </c>
      <c r="L10" s="367"/>
    </row>
    <row r="11" spans="1:12" s="368" customFormat="1" ht="15.75" customHeight="1">
      <c r="A11" s="237" t="s">
        <v>333</v>
      </c>
      <c r="B11" s="327" t="s">
        <v>657</v>
      </c>
      <c r="C11" s="353">
        <v>0</v>
      </c>
      <c r="D11" s="353">
        <v>0</v>
      </c>
      <c r="E11" s="353" t="str">
        <f t="shared" si="0"/>
        <v/>
      </c>
      <c r="F11" s="353">
        <v>0</v>
      </c>
      <c r="G11" s="353"/>
      <c r="H11" s="353" t="str">
        <f t="shared" si="1"/>
        <v/>
      </c>
      <c r="I11" s="353">
        <v>0</v>
      </c>
      <c r="J11" s="353">
        <v>0</v>
      </c>
      <c r="K11" s="353" t="str">
        <f t="shared" si="2"/>
        <v/>
      </c>
      <c r="L11" s="367"/>
    </row>
    <row r="12" spans="1:12" s="368" customFormat="1" ht="15.75" customHeight="1">
      <c r="A12" s="237" t="s">
        <v>320</v>
      </c>
      <c r="B12" s="327" t="s">
        <v>658</v>
      </c>
      <c r="C12" s="353">
        <v>1781.5833339999999</v>
      </c>
      <c r="D12" s="353">
        <v>1759.166667</v>
      </c>
      <c r="E12" s="353">
        <f t="shared" si="0"/>
        <v>101.27427761226446</v>
      </c>
      <c r="F12" s="353">
        <v>1034.166667</v>
      </c>
      <c r="G12" s="353">
        <v>1017.416667</v>
      </c>
      <c r="H12" s="353">
        <f t="shared" si="1"/>
        <v>101.64632647992585</v>
      </c>
      <c r="I12" s="353">
        <v>747.41666699999996</v>
      </c>
      <c r="J12" s="353">
        <v>741.75</v>
      </c>
      <c r="K12" s="353">
        <f t="shared" si="2"/>
        <v>100.76395915065723</v>
      </c>
      <c r="L12" s="367"/>
    </row>
    <row r="13" spans="1:12" s="368" customFormat="1" ht="15.75" customHeight="1">
      <c r="A13" s="237" t="s">
        <v>334</v>
      </c>
      <c r="B13" s="327" t="s">
        <v>659</v>
      </c>
      <c r="C13" s="353">
        <v>83.333332999999996</v>
      </c>
      <c r="D13" s="353">
        <v>98</v>
      </c>
      <c r="E13" s="353">
        <f t="shared" si="0"/>
        <v>85.034013265306115</v>
      </c>
      <c r="F13" s="353">
        <v>71.333332999999996</v>
      </c>
      <c r="G13" s="353">
        <v>59</v>
      </c>
      <c r="H13" s="353">
        <f t="shared" si="1"/>
        <v>120.90395423728812</v>
      </c>
      <c r="I13" s="353">
        <v>12</v>
      </c>
      <c r="J13" s="353">
        <v>39</v>
      </c>
      <c r="K13" s="353">
        <f t="shared" si="2"/>
        <v>30.76923076923077</v>
      </c>
      <c r="L13" s="367"/>
    </row>
    <row r="14" spans="1:12" s="368" customFormat="1" ht="15.75" customHeight="1">
      <c r="A14" s="237" t="s">
        <v>335</v>
      </c>
      <c r="B14" s="327" t="s">
        <v>652</v>
      </c>
      <c r="C14" s="353">
        <v>999.66666699999996</v>
      </c>
      <c r="D14" s="353">
        <v>938.75</v>
      </c>
      <c r="E14" s="353">
        <f t="shared" si="0"/>
        <v>106.48912564580559</v>
      </c>
      <c r="F14" s="353">
        <v>292.25</v>
      </c>
      <c r="G14" s="353">
        <v>259</v>
      </c>
      <c r="H14" s="353">
        <f t="shared" si="1"/>
        <v>112.83783783783782</v>
      </c>
      <c r="I14" s="353">
        <v>707.41666699999996</v>
      </c>
      <c r="J14" s="353">
        <v>679.75</v>
      </c>
      <c r="K14" s="353">
        <f t="shared" si="2"/>
        <v>104.0701238690695</v>
      </c>
      <c r="L14" s="367"/>
    </row>
    <row r="15" spans="1:12" s="368" customFormat="1" ht="15.75" customHeight="1">
      <c r="A15" s="237" t="s">
        <v>336</v>
      </c>
      <c r="B15" s="327" t="s">
        <v>652</v>
      </c>
      <c r="C15" s="353">
        <v>27</v>
      </c>
      <c r="D15" s="353">
        <v>30</v>
      </c>
      <c r="E15" s="353">
        <f t="shared" si="0"/>
        <v>90</v>
      </c>
      <c r="F15" s="353">
        <v>24</v>
      </c>
      <c r="G15" s="353">
        <v>29</v>
      </c>
      <c r="H15" s="353">
        <f t="shared" si="1"/>
        <v>82.758620689655174</v>
      </c>
      <c r="I15" s="353">
        <v>3</v>
      </c>
      <c r="J15" s="353">
        <v>1</v>
      </c>
      <c r="K15" s="353">
        <f t="shared" si="2"/>
        <v>300</v>
      </c>
      <c r="L15" s="367"/>
    </row>
    <row r="16" spans="1:12" s="368" customFormat="1" ht="15.75" customHeight="1">
      <c r="A16" s="237" t="s">
        <v>337</v>
      </c>
      <c r="B16" s="327" t="s">
        <v>9</v>
      </c>
      <c r="C16" s="353">
        <v>349.83333299999998</v>
      </c>
      <c r="D16" s="353">
        <v>372.83333299999998</v>
      </c>
      <c r="E16" s="353">
        <f t="shared" si="0"/>
        <v>93.831023686929839</v>
      </c>
      <c r="F16" s="353">
        <v>340.83333299999998</v>
      </c>
      <c r="G16" s="353">
        <v>363.83333299999998</v>
      </c>
      <c r="H16" s="353">
        <f t="shared" si="1"/>
        <v>93.678424181107118</v>
      </c>
      <c r="I16" s="353">
        <v>9</v>
      </c>
      <c r="J16" s="353">
        <v>9</v>
      </c>
      <c r="K16" s="353">
        <f t="shared" si="2"/>
        <v>100</v>
      </c>
      <c r="L16" s="367"/>
    </row>
    <row r="17" spans="1:12" s="368" customFormat="1" ht="15.75" customHeight="1">
      <c r="A17" s="237" t="s">
        <v>338</v>
      </c>
      <c r="B17" s="327" t="s">
        <v>652</v>
      </c>
      <c r="C17" s="353">
        <v>309.58333299999998</v>
      </c>
      <c r="D17" s="353">
        <v>295.58333299999998</v>
      </c>
      <c r="E17" s="353">
        <f t="shared" si="0"/>
        <v>104.73639696051468</v>
      </c>
      <c r="F17" s="353">
        <v>294.58333299999998</v>
      </c>
      <c r="G17" s="353">
        <v>282.58333299999998</v>
      </c>
      <c r="H17" s="353">
        <f t="shared" si="1"/>
        <v>104.246534950453</v>
      </c>
      <c r="I17" s="353">
        <v>15</v>
      </c>
      <c r="J17" s="353">
        <v>13</v>
      </c>
      <c r="K17" s="353">
        <f t="shared" si="2"/>
        <v>115.38461538461537</v>
      </c>
      <c r="L17" s="367"/>
    </row>
    <row r="18" spans="1:12" s="368" customFormat="1" ht="15.75" customHeight="1">
      <c r="A18" s="237" t="s">
        <v>339</v>
      </c>
      <c r="B18" s="327" t="s">
        <v>652</v>
      </c>
      <c r="C18" s="353">
        <v>12.166667</v>
      </c>
      <c r="D18" s="353">
        <v>4</v>
      </c>
      <c r="E18" s="353">
        <f t="shared" si="0"/>
        <v>304.166675</v>
      </c>
      <c r="F18" s="353">
        <v>11.166667</v>
      </c>
      <c r="G18" s="353">
        <v>4</v>
      </c>
      <c r="H18" s="353">
        <f t="shared" si="1"/>
        <v>279.166675</v>
      </c>
      <c r="I18" s="353">
        <v>1</v>
      </c>
      <c r="J18" s="353">
        <v>0</v>
      </c>
      <c r="K18" s="353" t="str">
        <f t="shared" si="2"/>
        <v/>
      </c>
      <c r="L18" s="367"/>
    </row>
    <row r="19" spans="1:12" s="368" customFormat="1" ht="15.75" customHeight="1">
      <c r="A19" s="237" t="s">
        <v>340</v>
      </c>
      <c r="B19" s="327" t="s">
        <v>660</v>
      </c>
      <c r="C19" s="353">
        <v>0</v>
      </c>
      <c r="D19" s="353">
        <v>20</v>
      </c>
      <c r="E19" s="353" t="str">
        <f t="shared" si="0"/>
        <v/>
      </c>
      <c r="F19" s="353"/>
      <c r="G19" s="353">
        <v>20</v>
      </c>
      <c r="H19" s="353" t="str">
        <f t="shared" si="1"/>
        <v/>
      </c>
      <c r="I19" s="353"/>
      <c r="J19" s="353"/>
      <c r="K19" s="353" t="str">
        <f t="shared" si="2"/>
        <v/>
      </c>
      <c r="L19" s="367"/>
    </row>
    <row r="20" spans="1:12" s="370" customFormat="1" ht="15.75" customHeight="1">
      <c r="A20" s="237" t="s">
        <v>341</v>
      </c>
      <c r="B20" s="327" t="s">
        <v>661</v>
      </c>
      <c r="C20" s="353">
        <v>0</v>
      </c>
      <c r="D20" s="353">
        <v>0</v>
      </c>
      <c r="E20" s="353" t="str">
        <f t="shared" si="0"/>
        <v/>
      </c>
      <c r="F20" s="353">
        <v>0</v>
      </c>
      <c r="G20" s="353">
        <v>0</v>
      </c>
      <c r="H20" s="353" t="str">
        <f t="shared" si="1"/>
        <v/>
      </c>
      <c r="I20" s="353"/>
      <c r="J20" s="353">
        <v>0</v>
      </c>
      <c r="K20" s="353" t="str">
        <f t="shared" si="2"/>
        <v/>
      </c>
      <c r="L20" s="369"/>
    </row>
    <row r="21" spans="1:12" s="368" customFormat="1" ht="15.75" customHeight="1">
      <c r="A21" s="237" t="s">
        <v>321</v>
      </c>
      <c r="B21" s="327" t="s">
        <v>660</v>
      </c>
      <c r="C21" s="353">
        <v>1781.5833339999999</v>
      </c>
      <c r="D21" s="353">
        <v>1759.166667</v>
      </c>
      <c r="E21" s="353">
        <f t="shared" si="0"/>
        <v>101.27427761226446</v>
      </c>
      <c r="F21" s="353">
        <v>1034.166667</v>
      </c>
      <c r="G21" s="353">
        <v>1017.416667</v>
      </c>
      <c r="H21" s="353">
        <f t="shared" si="1"/>
        <v>101.64632647992585</v>
      </c>
      <c r="I21" s="353">
        <v>747.41666699999996</v>
      </c>
      <c r="J21" s="353">
        <v>741.75</v>
      </c>
      <c r="K21" s="353">
        <f t="shared" si="2"/>
        <v>100.76395915065723</v>
      </c>
      <c r="L21" s="367"/>
    </row>
    <row r="22" spans="1:12" s="368" customFormat="1" ht="15.75" customHeight="1">
      <c r="A22" s="239" t="s">
        <v>342</v>
      </c>
      <c r="B22" s="327" t="s">
        <v>660</v>
      </c>
      <c r="C22" s="353">
        <v>486.58333299999998</v>
      </c>
      <c r="D22" s="353">
        <v>457.33333299999998</v>
      </c>
      <c r="E22" s="353">
        <f t="shared" si="0"/>
        <v>106.39577259941382</v>
      </c>
      <c r="F22" s="353">
        <v>433.58333299999998</v>
      </c>
      <c r="G22" s="353">
        <v>420.33333299999998</v>
      </c>
      <c r="H22" s="353">
        <f t="shared" si="1"/>
        <v>103.15226011352281</v>
      </c>
      <c r="I22" s="353">
        <v>53</v>
      </c>
      <c r="J22" s="353">
        <v>37</v>
      </c>
      <c r="K22" s="353">
        <f t="shared" si="2"/>
        <v>143.24324324324326</v>
      </c>
      <c r="L22" s="367"/>
    </row>
    <row r="23" spans="1:12" s="368" customFormat="1" ht="15.75" customHeight="1">
      <c r="A23" s="239" t="s">
        <v>343</v>
      </c>
      <c r="B23" s="327" t="s">
        <v>662</v>
      </c>
      <c r="C23" s="353">
        <v>536.33333300000004</v>
      </c>
      <c r="D23" s="353">
        <v>526.08333300000004</v>
      </c>
      <c r="E23" s="353">
        <f t="shared" si="0"/>
        <v>101.94836052713345</v>
      </c>
      <c r="F23" s="353">
        <v>399</v>
      </c>
      <c r="G23" s="353">
        <v>399.08333299999998</v>
      </c>
      <c r="H23" s="353">
        <f t="shared" si="1"/>
        <v>99.979118897455947</v>
      </c>
      <c r="I23" s="353">
        <v>137.33333300000001</v>
      </c>
      <c r="J23" s="353">
        <v>127</v>
      </c>
      <c r="K23" s="353">
        <f t="shared" si="2"/>
        <v>108.13648267716536</v>
      </c>
      <c r="L23" s="367"/>
    </row>
    <row r="24" spans="1:12" s="368" customFormat="1" ht="15.75" customHeight="1">
      <c r="A24" s="239" t="s">
        <v>344</v>
      </c>
      <c r="B24" s="327" t="s">
        <v>9</v>
      </c>
      <c r="C24" s="353">
        <v>758.66666600000008</v>
      </c>
      <c r="D24" s="353">
        <v>775.75</v>
      </c>
      <c r="E24" s="353">
        <f t="shared" si="0"/>
        <v>97.797829970995821</v>
      </c>
      <c r="F24" s="353">
        <v>201.58333300000001</v>
      </c>
      <c r="G24" s="353">
        <v>198</v>
      </c>
      <c r="H24" s="353">
        <f t="shared" si="1"/>
        <v>101.80976414141413</v>
      </c>
      <c r="I24" s="353">
        <v>557.08333300000004</v>
      </c>
      <c r="J24" s="353">
        <v>577.75</v>
      </c>
      <c r="K24" s="353">
        <f t="shared" si="2"/>
        <v>96.42290488965817</v>
      </c>
      <c r="L24" s="367"/>
    </row>
    <row r="25" spans="1:12" s="368" customFormat="1" ht="15.75" customHeight="1">
      <c r="A25" s="239" t="s">
        <v>345</v>
      </c>
      <c r="B25" s="327" t="s">
        <v>663</v>
      </c>
      <c r="C25" s="353">
        <v>0</v>
      </c>
      <c r="D25" s="353"/>
      <c r="E25" s="353" t="str">
        <f t="shared" si="0"/>
        <v/>
      </c>
      <c r="F25" s="353"/>
      <c r="G25" s="353"/>
      <c r="H25" s="353" t="str">
        <f t="shared" si="1"/>
        <v/>
      </c>
      <c r="I25" s="353"/>
      <c r="J25" s="353">
        <v>0</v>
      </c>
      <c r="K25" s="353" t="str">
        <f t="shared" si="2"/>
        <v/>
      </c>
      <c r="L25" s="367"/>
    </row>
    <row r="26" spans="1:12" s="368" customFormat="1" ht="15.75" customHeight="1">
      <c r="A26" s="239" t="s">
        <v>346</v>
      </c>
      <c r="B26" s="327" t="s">
        <v>652</v>
      </c>
      <c r="C26" s="353">
        <v>0</v>
      </c>
      <c r="D26" s="353"/>
      <c r="E26" s="353" t="str">
        <f t="shared" si="0"/>
        <v/>
      </c>
      <c r="F26" s="353"/>
      <c r="G26" s="353"/>
      <c r="H26" s="353" t="str">
        <f t="shared" si="1"/>
        <v/>
      </c>
      <c r="I26" s="353"/>
      <c r="J26" s="353">
        <v>0</v>
      </c>
      <c r="K26" s="353" t="str">
        <f t="shared" si="2"/>
        <v/>
      </c>
      <c r="L26" s="367"/>
    </row>
    <row r="27" spans="1:12" s="368" customFormat="1" ht="15.75" customHeight="1">
      <c r="A27" s="237" t="s">
        <v>347</v>
      </c>
      <c r="B27" s="327" t="s">
        <v>9</v>
      </c>
      <c r="C27" s="353">
        <v>1781.5833339999999</v>
      </c>
      <c r="D27" s="353">
        <v>1759.166667</v>
      </c>
      <c r="E27" s="353">
        <f t="shared" si="0"/>
        <v>101.27427761226446</v>
      </c>
      <c r="F27" s="353">
        <v>1034.166667</v>
      </c>
      <c r="G27" s="353">
        <v>1017.416667</v>
      </c>
      <c r="H27" s="353">
        <f t="shared" si="1"/>
        <v>101.64632647992585</v>
      </c>
      <c r="I27" s="353">
        <v>747.41666699999996</v>
      </c>
      <c r="J27" s="353">
        <v>741.75</v>
      </c>
      <c r="K27" s="353">
        <f t="shared" si="2"/>
        <v>100.76395915065723</v>
      </c>
      <c r="L27" s="367"/>
    </row>
    <row r="28" spans="1:12" s="368" customFormat="1" ht="15.75" customHeight="1">
      <c r="A28" s="239" t="s">
        <v>348</v>
      </c>
      <c r="B28" s="327" t="s">
        <v>9</v>
      </c>
      <c r="C28" s="353">
        <v>12.75</v>
      </c>
      <c r="D28" s="353">
        <v>15</v>
      </c>
      <c r="E28" s="353">
        <f t="shared" si="0"/>
        <v>85</v>
      </c>
      <c r="F28" s="353">
        <v>12.75</v>
      </c>
      <c r="G28" s="353">
        <v>15</v>
      </c>
      <c r="H28" s="353">
        <f t="shared" si="1"/>
        <v>85</v>
      </c>
      <c r="I28" s="353">
        <v>0</v>
      </c>
      <c r="J28" s="353">
        <v>0</v>
      </c>
      <c r="K28" s="353" t="str">
        <f t="shared" si="2"/>
        <v/>
      </c>
      <c r="L28" s="390">
        <f>I28+F28-C28</f>
        <v>0</v>
      </c>
    </row>
    <row r="29" spans="1:12" s="370" customFormat="1" ht="15.75" customHeight="1">
      <c r="A29" s="239" t="s">
        <v>683</v>
      </c>
      <c r="B29" s="327" t="s">
        <v>663</v>
      </c>
      <c r="C29" s="353">
        <v>15.166667</v>
      </c>
      <c r="D29" s="353">
        <v>21</v>
      </c>
      <c r="E29" s="353">
        <f t="shared" si="0"/>
        <v>72.222223809523811</v>
      </c>
      <c r="F29" s="353">
        <v>14.166667</v>
      </c>
      <c r="G29" s="353">
        <v>20</v>
      </c>
      <c r="H29" s="353">
        <f t="shared" si="1"/>
        <v>70.833334999999991</v>
      </c>
      <c r="I29" s="353">
        <v>1</v>
      </c>
      <c r="J29" s="353">
        <v>1</v>
      </c>
      <c r="K29" s="353">
        <f t="shared" si="2"/>
        <v>100</v>
      </c>
      <c r="L29" s="390">
        <f t="shared" ref="L29:L38" si="3">I29+F29-C29</f>
        <v>0</v>
      </c>
    </row>
    <row r="30" spans="1:12" s="370" customFormat="1" ht="15.75" customHeight="1">
      <c r="A30" s="239" t="s">
        <v>684</v>
      </c>
      <c r="B30" s="327" t="s">
        <v>652</v>
      </c>
      <c r="C30" s="353">
        <v>980.33333399999992</v>
      </c>
      <c r="D30" s="353">
        <v>979.75</v>
      </c>
      <c r="E30" s="353">
        <f t="shared" si="0"/>
        <v>100.05953906608829</v>
      </c>
      <c r="F30" s="353">
        <v>279.91666700000002</v>
      </c>
      <c r="G30" s="353">
        <v>275</v>
      </c>
      <c r="H30" s="353">
        <f t="shared" si="1"/>
        <v>101.78787890909091</v>
      </c>
      <c r="I30" s="353">
        <v>700.41666699999996</v>
      </c>
      <c r="J30" s="353">
        <v>704.75</v>
      </c>
      <c r="K30" s="353">
        <f t="shared" si="2"/>
        <v>99.385124796026957</v>
      </c>
      <c r="L30" s="390">
        <f t="shared" si="3"/>
        <v>0</v>
      </c>
    </row>
    <row r="31" spans="1:12" s="368" customFormat="1" ht="15.75" customHeight="1">
      <c r="A31" s="239" t="s">
        <v>349</v>
      </c>
      <c r="B31" s="327" t="s">
        <v>9</v>
      </c>
      <c r="C31" s="353">
        <v>495.41666700000002</v>
      </c>
      <c r="D31" s="353">
        <v>487.33333299999998</v>
      </c>
      <c r="E31" s="353">
        <f t="shared" si="0"/>
        <v>101.6586868684396</v>
      </c>
      <c r="F31" s="353">
        <v>474.41666700000002</v>
      </c>
      <c r="G31" s="353">
        <v>470.33333299999998</v>
      </c>
      <c r="H31" s="353">
        <f t="shared" si="1"/>
        <v>100.86817873909864</v>
      </c>
      <c r="I31" s="353">
        <v>21</v>
      </c>
      <c r="J31" s="353">
        <v>17</v>
      </c>
      <c r="K31" s="353">
        <f t="shared" si="2"/>
        <v>123.52941176470588</v>
      </c>
      <c r="L31" s="390">
        <f t="shared" si="3"/>
        <v>0</v>
      </c>
    </row>
    <row r="32" spans="1:12" s="368" customFormat="1" ht="15.75" customHeight="1">
      <c r="A32" s="239" t="s">
        <v>350</v>
      </c>
      <c r="B32" s="327" t="s">
        <v>9</v>
      </c>
      <c r="C32" s="353">
        <v>161.16666699999999</v>
      </c>
      <c r="D32" s="353">
        <v>145.08333300000001</v>
      </c>
      <c r="E32" s="353">
        <f t="shared" si="0"/>
        <v>111.08558348325232</v>
      </c>
      <c r="F32" s="353">
        <v>148.16666699999999</v>
      </c>
      <c r="G32" s="353">
        <v>134.08333300000001</v>
      </c>
      <c r="H32" s="353">
        <f t="shared" si="1"/>
        <v>110.50341879553365</v>
      </c>
      <c r="I32" s="353">
        <v>13</v>
      </c>
      <c r="J32" s="353">
        <v>11</v>
      </c>
      <c r="K32" s="353">
        <f t="shared" si="2"/>
        <v>118.18181818181819</v>
      </c>
      <c r="L32" s="390">
        <f t="shared" si="3"/>
        <v>0</v>
      </c>
    </row>
    <row r="33" spans="1:12" s="368" customFormat="1" ht="15.75" customHeight="1">
      <c r="A33" s="239" t="s">
        <v>351</v>
      </c>
      <c r="B33" s="327" t="s">
        <v>663</v>
      </c>
      <c r="C33" s="353">
        <v>12</v>
      </c>
      <c r="D33" s="353">
        <v>6</v>
      </c>
      <c r="E33" s="353">
        <f t="shared" si="0"/>
        <v>200</v>
      </c>
      <c r="F33" s="353">
        <v>10</v>
      </c>
      <c r="G33" s="353">
        <v>6</v>
      </c>
      <c r="H33" s="353">
        <f t="shared" si="1"/>
        <v>166.66666666666669</v>
      </c>
      <c r="I33" s="353">
        <v>2</v>
      </c>
      <c r="J33" s="353">
        <v>0</v>
      </c>
      <c r="K33" s="353" t="str">
        <f t="shared" si="2"/>
        <v/>
      </c>
      <c r="L33" s="390">
        <f t="shared" si="3"/>
        <v>0</v>
      </c>
    </row>
    <row r="34" spans="1:12" s="368" customFormat="1" ht="15.75" customHeight="1">
      <c r="A34" s="239" t="s">
        <v>352</v>
      </c>
      <c r="B34" s="327" t="s">
        <v>652</v>
      </c>
      <c r="C34" s="353">
        <v>68</v>
      </c>
      <c r="D34" s="353">
        <v>68</v>
      </c>
      <c r="E34" s="353">
        <f t="shared" si="0"/>
        <v>100</v>
      </c>
      <c r="F34" s="353">
        <v>67</v>
      </c>
      <c r="G34" s="353">
        <v>68</v>
      </c>
      <c r="H34" s="353">
        <f t="shared" si="1"/>
        <v>98.529411764705884</v>
      </c>
      <c r="I34" s="353">
        <v>1</v>
      </c>
      <c r="J34" s="353">
        <v>0</v>
      </c>
      <c r="K34" s="353" t="str">
        <f t="shared" si="2"/>
        <v/>
      </c>
      <c r="L34" s="390">
        <f t="shared" si="3"/>
        <v>0</v>
      </c>
    </row>
    <row r="35" spans="1:12" s="370" customFormat="1" ht="15.75" customHeight="1">
      <c r="A35" s="239" t="s">
        <v>685</v>
      </c>
      <c r="B35" s="327" t="s">
        <v>9</v>
      </c>
      <c r="C35" s="353">
        <v>15</v>
      </c>
      <c r="D35" s="353">
        <v>16</v>
      </c>
      <c r="E35" s="353">
        <f t="shared" si="0"/>
        <v>93.75</v>
      </c>
      <c r="F35" s="353">
        <v>6</v>
      </c>
      <c r="G35" s="353">
        <v>8</v>
      </c>
      <c r="H35" s="353">
        <f t="shared" si="1"/>
        <v>75</v>
      </c>
      <c r="I35" s="353">
        <v>9</v>
      </c>
      <c r="J35" s="353">
        <v>8</v>
      </c>
      <c r="K35" s="353">
        <f t="shared" si="2"/>
        <v>112.5</v>
      </c>
      <c r="L35" s="390">
        <f t="shared" si="3"/>
        <v>0</v>
      </c>
    </row>
    <row r="36" spans="1:12" s="370" customFormat="1" ht="15.75" customHeight="1">
      <c r="A36" s="239" t="s">
        <v>686</v>
      </c>
      <c r="B36" s="327" t="s">
        <v>9</v>
      </c>
      <c r="C36" s="353">
        <v>4.75</v>
      </c>
      <c r="D36" s="353">
        <v>0</v>
      </c>
      <c r="E36" s="353" t="str">
        <f t="shared" ref="E36:E67" si="4">IF(AND(C36&lt;&gt;0,D36&lt;&gt;0),C36/D36*100,"")</f>
        <v/>
      </c>
      <c r="F36" s="353">
        <v>4.75</v>
      </c>
      <c r="G36" s="353">
        <v>0</v>
      </c>
      <c r="H36" s="353" t="str">
        <f t="shared" si="1"/>
        <v/>
      </c>
      <c r="I36" s="353">
        <v>0</v>
      </c>
      <c r="J36" s="353">
        <v>0</v>
      </c>
      <c r="K36" s="353" t="str">
        <f t="shared" si="2"/>
        <v/>
      </c>
      <c r="L36" s="390">
        <f t="shared" si="3"/>
        <v>0</v>
      </c>
    </row>
    <row r="37" spans="1:12" s="368" customFormat="1" ht="15.75" customHeight="1">
      <c r="A37" s="239" t="s">
        <v>353</v>
      </c>
      <c r="B37" s="327" t="s">
        <v>663</v>
      </c>
      <c r="C37" s="353">
        <v>17</v>
      </c>
      <c r="D37" s="353">
        <v>21</v>
      </c>
      <c r="E37" s="353">
        <f t="shared" si="4"/>
        <v>80.952380952380949</v>
      </c>
      <c r="F37" s="353">
        <v>17</v>
      </c>
      <c r="G37" s="353">
        <v>21</v>
      </c>
      <c r="H37" s="353">
        <f t="shared" si="1"/>
        <v>80.952380952380949</v>
      </c>
      <c r="I37" s="353">
        <v>0</v>
      </c>
      <c r="J37" s="353">
        <v>0</v>
      </c>
      <c r="K37" s="353" t="str">
        <f t="shared" si="2"/>
        <v/>
      </c>
      <c r="L37" s="390">
        <f t="shared" si="3"/>
        <v>0</v>
      </c>
    </row>
    <row r="38" spans="1:12" s="368" customFormat="1" ht="15.75" customHeight="1">
      <c r="A38" s="239" t="s">
        <v>354</v>
      </c>
      <c r="B38" s="327" t="s">
        <v>652</v>
      </c>
      <c r="C38" s="353">
        <v>0</v>
      </c>
      <c r="D38" s="353"/>
      <c r="E38" s="353" t="str">
        <f t="shared" si="4"/>
        <v/>
      </c>
      <c r="F38" s="353"/>
      <c r="G38" s="353"/>
      <c r="H38" s="353" t="str">
        <f t="shared" si="1"/>
        <v/>
      </c>
      <c r="I38" s="353">
        <v>0</v>
      </c>
      <c r="J38" s="353"/>
      <c r="K38" s="353" t="str">
        <f t="shared" si="2"/>
        <v/>
      </c>
      <c r="L38" s="390">
        <f t="shared" si="3"/>
        <v>0</v>
      </c>
    </row>
    <row r="39" spans="1:12" s="370" customFormat="1" ht="15.75" customHeight="1">
      <c r="A39" s="237" t="s">
        <v>355</v>
      </c>
      <c r="B39" s="327" t="s">
        <v>9</v>
      </c>
      <c r="C39" s="353">
        <v>1781.5833339999999</v>
      </c>
      <c r="D39" s="353">
        <f>SUM(D40:D47)</f>
        <v>1759.1666660000001</v>
      </c>
      <c r="E39" s="353">
        <f t="shared" si="4"/>
        <v>101.27427766983392</v>
      </c>
      <c r="F39" s="353">
        <v>1034.166667</v>
      </c>
      <c r="G39" s="353">
        <f t="shared" ref="G39:J39" si="5">SUM(G40:G47)</f>
        <v>1017.416666</v>
      </c>
      <c r="H39" s="353">
        <f t="shared" si="1"/>
        <v>101.64632657983215</v>
      </c>
      <c r="I39" s="353">
        <v>747.41666699999996</v>
      </c>
      <c r="J39" s="353">
        <f t="shared" si="5"/>
        <v>741.75</v>
      </c>
      <c r="K39" s="353">
        <f t="shared" si="2"/>
        <v>100.76395915065723</v>
      </c>
      <c r="L39" s="369"/>
    </row>
    <row r="40" spans="1:12" s="370" customFormat="1" ht="15.75" customHeight="1">
      <c r="A40" s="239" t="s">
        <v>687</v>
      </c>
      <c r="B40" s="327" t="s">
        <v>652</v>
      </c>
      <c r="C40" s="353">
        <v>0</v>
      </c>
      <c r="D40" s="353">
        <v>20</v>
      </c>
      <c r="E40" s="353" t="str">
        <f t="shared" si="4"/>
        <v/>
      </c>
      <c r="F40" s="353">
        <v>0</v>
      </c>
      <c r="G40" s="353">
        <v>20</v>
      </c>
      <c r="H40" s="353" t="str">
        <f t="shared" si="1"/>
        <v/>
      </c>
      <c r="I40" s="353">
        <v>0</v>
      </c>
      <c r="J40" s="353">
        <v>0</v>
      </c>
      <c r="K40" s="353" t="str">
        <f t="shared" si="2"/>
        <v/>
      </c>
      <c r="L40" s="369"/>
    </row>
    <row r="41" spans="1:12" s="370" customFormat="1" ht="15.75" customHeight="1">
      <c r="A41" s="239" t="s">
        <v>688</v>
      </c>
      <c r="B41" s="327" t="s">
        <v>664</v>
      </c>
      <c r="C41" s="353">
        <v>0</v>
      </c>
      <c r="D41" s="353">
        <v>0</v>
      </c>
      <c r="E41" s="353" t="str">
        <f t="shared" si="4"/>
        <v/>
      </c>
      <c r="F41" s="353">
        <v>0</v>
      </c>
      <c r="G41" s="353">
        <v>0</v>
      </c>
      <c r="H41" s="353" t="str">
        <f t="shared" si="1"/>
        <v/>
      </c>
      <c r="I41" s="353"/>
      <c r="J41" s="353">
        <v>0</v>
      </c>
      <c r="K41" s="353" t="str">
        <f t="shared" si="2"/>
        <v/>
      </c>
      <c r="L41" s="369"/>
    </row>
    <row r="42" spans="1:12" s="368" customFormat="1" ht="15.75" customHeight="1">
      <c r="A42" s="239" t="s">
        <v>689</v>
      </c>
      <c r="B42" s="327" t="s">
        <v>665</v>
      </c>
      <c r="C42" s="353">
        <v>0</v>
      </c>
      <c r="D42" s="353"/>
      <c r="E42" s="353" t="str">
        <f t="shared" si="4"/>
        <v/>
      </c>
      <c r="F42" s="353"/>
      <c r="G42" s="353"/>
      <c r="H42" s="353" t="str">
        <f t="shared" si="1"/>
        <v/>
      </c>
      <c r="I42" s="353"/>
      <c r="J42" s="353"/>
      <c r="K42" s="353" t="str">
        <f t="shared" si="2"/>
        <v/>
      </c>
      <c r="L42" s="367"/>
    </row>
    <row r="43" spans="1:12" s="370" customFormat="1" ht="15.75" customHeight="1">
      <c r="A43" s="239" t="s">
        <v>690</v>
      </c>
      <c r="B43" s="327" t="s">
        <v>652</v>
      </c>
      <c r="C43" s="353">
        <v>307.41666699999996</v>
      </c>
      <c r="D43" s="353">
        <v>311.83333299999998</v>
      </c>
      <c r="E43" s="353">
        <f t="shared" si="4"/>
        <v>98.583645321842482</v>
      </c>
      <c r="F43" s="353">
        <v>130.5</v>
      </c>
      <c r="G43" s="353">
        <v>132.83333300000001</v>
      </c>
      <c r="H43" s="353">
        <f t="shared" si="1"/>
        <v>98.243413044525497</v>
      </c>
      <c r="I43" s="353">
        <v>176.91666699999999</v>
      </c>
      <c r="J43" s="353">
        <v>179</v>
      </c>
      <c r="K43" s="353">
        <f t="shared" si="2"/>
        <v>98.836126815642459</v>
      </c>
      <c r="L43" s="369"/>
    </row>
    <row r="44" spans="1:12" s="368" customFormat="1" ht="15.75" customHeight="1">
      <c r="A44" s="239" t="s">
        <v>691</v>
      </c>
      <c r="B44" s="327" t="s">
        <v>652</v>
      </c>
      <c r="C44" s="353">
        <v>698.5</v>
      </c>
      <c r="D44" s="353">
        <v>668.83333300000004</v>
      </c>
      <c r="E44" s="353">
        <f t="shared" si="4"/>
        <v>104.43558440290835</v>
      </c>
      <c r="F44" s="353">
        <v>518.91666699999996</v>
      </c>
      <c r="G44" s="353">
        <v>476.08333299999998</v>
      </c>
      <c r="H44" s="353">
        <f t="shared" si="1"/>
        <v>108.99702447680519</v>
      </c>
      <c r="I44" s="353">
        <v>179.58333300000001</v>
      </c>
      <c r="J44" s="353">
        <v>192.75</v>
      </c>
      <c r="K44" s="353">
        <f t="shared" si="2"/>
        <v>93.169044357976659</v>
      </c>
      <c r="L44" s="367"/>
    </row>
    <row r="45" spans="1:12" s="368" customFormat="1" ht="15.75" customHeight="1">
      <c r="A45" s="239" t="s">
        <v>692</v>
      </c>
      <c r="B45" s="327" t="s">
        <v>664</v>
      </c>
      <c r="C45" s="353">
        <v>427.75</v>
      </c>
      <c r="D45" s="353">
        <v>404.5</v>
      </c>
      <c r="E45" s="353">
        <f t="shared" si="4"/>
        <v>105.7478368355995</v>
      </c>
      <c r="F45" s="353">
        <v>252.83333300000001</v>
      </c>
      <c r="G45" s="353">
        <v>239.5</v>
      </c>
      <c r="H45" s="353">
        <f t="shared" si="1"/>
        <v>105.56715365344469</v>
      </c>
      <c r="I45" s="353">
        <v>174.91666699999999</v>
      </c>
      <c r="J45" s="353">
        <v>165</v>
      </c>
      <c r="K45" s="353">
        <f t="shared" si="2"/>
        <v>106.0101012121212</v>
      </c>
      <c r="L45" s="367"/>
    </row>
    <row r="46" spans="1:12" s="368" customFormat="1" ht="15.75" customHeight="1">
      <c r="A46" s="239" t="s">
        <v>693</v>
      </c>
      <c r="B46" s="327" t="s">
        <v>665</v>
      </c>
      <c r="C46" s="353">
        <v>312.91666700000002</v>
      </c>
      <c r="D46" s="353">
        <v>335</v>
      </c>
      <c r="E46" s="353">
        <f t="shared" si="4"/>
        <v>93.407960298507462</v>
      </c>
      <c r="F46" s="353">
        <v>126.916667</v>
      </c>
      <c r="G46" s="353">
        <v>146</v>
      </c>
      <c r="H46" s="353">
        <f t="shared" si="1"/>
        <v>86.929223972602742</v>
      </c>
      <c r="I46" s="353">
        <v>186</v>
      </c>
      <c r="J46" s="353">
        <v>189</v>
      </c>
      <c r="K46" s="353">
        <f t="shared" si="2"/>
        <v>98.412698412698404</v>
      </c>
      <c r="L46" s="367"/>
    </row>
    <row r="47" spans="1:12" s="368" customFormat="1" ht="15.75" customHeight="1">
      <c r="A47" s="239" t="s">
        <v>694</v>
      </c>
      <c r="B47" s="327" t="s">
        <v>652</v>
      </c>
      <c r="C47" s="353">
        <v>35</v>
      </c>
      <c r="D47" s="353">
        <v>19</v>
      </c>
      <c r="E47" s="353">
        <f t="shared" si="4"/>
        <v>184.21052631578948</v>
      </c>
      <c r="F47" s="353">
        <v>5</v>
      </c>
      <c r="G47" s="353">
        <v>3</v>
      </c>
      <c r="H47" s="353">
        <f t="shared" si="1"/>
        <v>166.66666666666669</v>
      </c>
      <c r="I47" s="353">
        <v>30</v>
      </c>
      <c r="J47" s="353">
        <v>16</v>
      </c>
      <c r="K47" s="353">
        <f t="shared" si="2"/>
        <v>187.5</v>
      </c>
      <c r="L47" s="367"/>
    </row>
    <row r="48" spans="1:12" s="368" customFormat="1" ht="15.75" customHeight="1">
      <c r="A48" s="237" t="s">
        <v>356</v>
      </c>
      <c r="B48" s="327" t="s">
        <v>652</v>
      </c>
      <c r="C48" s="353">
        <v>1781.5833339999999</v>
      </c>
      <c r="D48" s="353">
        <v>1759.166667</v>
      </c>
      <c r="E48" s="353">
        <f t="shared" si="4"/>
        <v>101.27427761226446</v>
      </c>
      <c r="F48" s="353">
        <v>1034.166667</v>
      </c>
      <c r="G48" s="353">
        <v>1017.416667</v>
      </c>
      <c r="H48" s="353">
        <f t="shared" si="1"/>
        <v>101.64632647992585</v>
      </c>
      <c r="I48" s="353">
        <v>747.41666699999996</v>
      </c>
      <c r="J48" s="353">
        <v>741.75</v>
      </c>
      <c r="K48" s="353">
        <f t="shared" si="2"/>
        <v>100.76395915065723</v>
      </c>
      <c r="L48" s="367"/>
    </row>
    <row r="49" spans="1:12" s="368" customFormat="1" ht="15.75" customHeight="1">
      <c r="A49" s="239" t="s">
        <v>357</v>
      </c>
      <c r="B49" s="327" t="s">
        <v>666</v>
      </c>
      <c r="C49" s="353">
        <v>1387.4166660000001</v>
      </c>
      <c r="D49" s="353">
        <v>1345.333333</v>
      </c>
      <c r="E49" s="353">
        <f t="shared" si="4"/>
        <v>103.12809710186524</v>
      </c>
      <c r="F49" s="353">
        <v>926.33333300000004</v>
      </c>
      <c r="G49" s="353">
        <v>905.58333300000004</v>
      </c>
      <c r="H49" s="353">
        <f t="shared" si="1"/>
        <v>102.29134075726192</v>
      </c>
      <c r="I49" s="353">
        <v>461.08333299999998</v>
      </c>
      <c r="J49" s="353">
        <v>439.75</v>
      </c>
      <c r="K49" s="353">
        <f t="shared" si="2"/>
        <v>104.85124115974986</v>
      </c>
      <c r="L49" s="367"/>
    </row>
    <row r="50" spans="1:12" s="368" customFormat="1" ht="15.75" customHeight="1">
      <c r="A50" s="239" t="s">
        <v>358</v>
      </c>
      <c r="B50" s="327" t="s">
        <v>652</v>
      </c>
      <c r="C50" s="353">
        <v>285.75</v>
      </c>
      <c r="D50" s="353">
        <v>274.83333299999998</v>
      </c>
      <c r="E50" s="353">
        <f t="shared" si="4"/>
        <v>103.97210443174301</v>
      </c>
      <c r="F50" s="353">
        <v>78.416667000000004</v>
      </c>
      <c r="G50" s="353">
        <v>83.833332999999996</v>
      </c>
      <c r="H50" s="353">
        <f t="shared" si="1"/>
        <v>93.5387681651641</v>
      </c>
      <c r="I50" s="353">
        <v>207.33333300000001</v>
      </c>
      <c r="J50" s="353">
        <v>191</v>
      </c>
      <c r="K50" s="353">
        <f t="shared" si="2"/>
        <v>108.5514832460733</v>
      </c>
      <c r="L50" s="367"/>
    </row>
    <row r="51" spans="1:12" s="370" customFormat="1" ht="15.75" customHeight="1">
      <c r="A51" s="239" t="s">
        <v>387</v>
      </c>
      <c r="B51" s="327" t="s">
        <v>667</v>
      </c>
      <c r="C51" s="353">
        <v>108.416667</v>
      </c>
      <c r="D51" s="353">
        <v>139</v>
      </c>
      <c r="E51" s="353">
        <f t="shared" si="4"/>
        <v>77.997602158273381</v>
      </c>
      <c r="F51" s="353">
        <v>29.416667</v>
      </c>
      <c r="G51" s="353">
        <v>28</v>
      </c>
      <c r="H51" s="353">
        <f t="shared" si="1"/>
        <v>105.05952499999999</v>
      </c>
      <c r="I51" s="353">
        <v>79</v>
      </c>
      <c r="J51" s="353">
        <v>111</v>
      </c>
      <c r="K51" s="353">
        <f t="shared" si="2"/>
        <v>71.171171171171167</v>
      </c>
      <c r="L51" s="369"/>
    </row>
    <row r="52" spans="1:12" s="368" customFormat="1" ht="15.75" customHeight="1">
      <c r="A52" s="237" t="s">
        <v>359</v>
      </c>
      <c r="B52" s="327" t="s">
        <v>652</v>
      </c>
      <c r="C52" s="353">
        <v>1781.5833339999999</v>
      </c>
      <c r="D52" s="353">
        <v>1759.166667</v>
      </c>
      <c r="E52" s="353">
        <f t="shared" si="4"/>
        <v>101.27427761226446</v>
      </c>
      <c r="F52" s="353">
        <v>1034.166667</v>
      </c>
      <c r="G52" s="353">
        <v>1017.416667</v>
      </c>
      <c r="H52" s="353">
        <f t="shared" si="1"/>
        <v>101.64632647992585</v>
      </c>
      <c r="I52" s="353">
        <v>747.41666699999996</v>
      </c>
      <c r="J52" s="353">
        <v>741.75</v>
      </c>
      <c r="K52" s="353">
        <f t="shared" si="2"/>
        <v>100.76395915065723</v>
      </c>
      <c r="L52" s="367"/>
    </row>
    <row r="53" spans="1:12" s="368" customFormat="1" ht="15.75" customHeight="1">
      <c r="A53" s="239" t="s">
        <v>360</v>
      </c>
      <c r="B53" s="327" t="s">
        <v>660</v>
      </c>
      <c r="C53" s="353">
        <v>1629.086667</v>
      </c>
      <c r="D53" s="353">
        <v>1538.166667</v>
      </c>
      <c r="E53" s="353">
        <f t="shared" si="4"/>
        <v>105.91093292753042</v>
      </c>
      <c r="F53" s="353">
        <v>1027.17</v>
      </c>
      <c r="G53" s="353">
        <v>954.41666699999996</v>
      </c>
      <c r="H53" s="353">
        <f t="shared" si="1"/>
        <v>107.62280621404949</v>
      </c>
      <c r="I53" s="353">
        <v>601.91666699999996</v>
      </c>
      <c r="J53" s="353">
        <v>583.75</v>
      </c>
      <c r="K53" s="353">
        <f t="shared" si="2"/>
        <v>103.11206286937902</v>
      </c>
      <c r="L53" s="367"/>
    </row>
    <row r="54" spans="1:12" s="368" customFormat="1" ht="15.75" customHeight="1">
      <c r="A54" s="239" t="s">
        <v>361</v>
      </c>
      <c r="B54" s="327" t="s">
        <v>661</v>
      </c>
      <c r="C54" s="353">
        <v>12</v>
      </c>
      <c r="D54" s="353">
        <v>27</v>
      </c>
      <c r="E54" s="353">
        <f t="shared" si="4"/>
        <v>44.444444444444443</v>
      </c>
      <c r="F54" s="353">
        <v>7</v>
      </c>
      <c r="G54" s="353">
        <v>22</v>
      </c>
      <c r="H54" s="353">
        <f t="shared" si="1"/>
        <v>31.818181818181817</v>
      </c>
      <c r="I54" s="353">
        <v>5</v>
      </c>
      <c r="J54" s="353">
        <v>5</v>
      </c>
      <c r="K54" s="353">
        <f t="shared" si="2"/>
        <v>100</v>
      </c>
      <c r="L54" s="367"/>
    </row>
    <row r="55" spans="1:12" s="368" customFormat="1" ht="15.75" customHeight="1">
      <c r="A55" s="239" t="s">
        <v>362</v>
      </c>
      <c r="B55" s="327" t="s">
        <v>660</v>
      </c>
      <c r="C55" s="353">
        <v>140.5</v>
      </c>
      <c r="D55" s="353">
        <v>194</v>
      </c>
      <c r="E55" s="353">
        <f t="shared" si="4"/>
        <v>72.422680412371136</v>
      </c>
      <c r="F55" s="353"/>
      <c r="G55" s="353">
        <v>41</v>
      </c>
      <c r="H55" s="353" t="str">
        <f t="shared" si="1"/>
        <v/>
      </c>
      <c r="I55" s="353">
        <v>140.5</v>
      </c>
      <c r="J55" s="353">
        <v>153</v>
      </c>
      <c r="K55" s="353">
        <f t="shared" si="2"/>
        <v>91.830065359477118</v>
      </c>
      <c r="L55" s="367"/>
    </row>
    <row r="56" spans="1:12" s="370" customFormat="1" ht="15.75" customHeight="1">
      <c r="A56" s="237" t="s">
        <v>363</v>
      </c>
      <c r="B56" s="327" t="s">
        <v>660</v>
      </c>
      <c r="C56" s="353">
        <v>1781.5833339999999</v>
      </c>
      <c r="D56" s="353">
        <v>1759.166667</v>
      </c>
      <c r="E56" s="353">
        <f t="shared" si="4"/>
        <v>101.27427761226446</v>
      </c>
      <c r="F56" s="353">
        <v>1034.166667</v>
      </c>
      <c r="G56" s="353">
        <v>1017.416667</v>
      </c>
      <c r="H56" s="353">
        <f t="shared" si="1"/>
        <v>101.64632647992585</v>
      </c>
      <c r="I56" s="353">
        <v>747.41666699999996</v>
      </c>
      <c r="J56" s="353">
        <v>741.75</v>
      </c>
      <c r="K56" s="353">
        <f t="shared" si="2"/>
        <v>100.76395915065723</v>
      </c>
      <c r="L56" s="369"/>
    </row>
    <row r="57" spans="1:12" s="368" customFormat="1" ht="15.75" customHeight="1">
      <c r="A57" s="239" t="s">
        <v>695</v>
      </c>
      <c r="B57" s="327" t="s">
        <v>668</v>
      </c>
      <c r="C57" s="353">
        <v>1187.5833339999999</v>
      </c>
      <c r="D57" s="353">
        <v>1194</v>
      </c>
      <c r="E57" s="353">
        <f t="shared" si="4"/>
        <v>99.462590787269676</v>
      </c>
      <c r="F57" s="353">
        <v>847.16666699999996</v>
      </c>
      <c r="G57" s="353">
        <v>848.25</v>
      </c>
      <c r="H57" s="353">
        <f t="shared" si="1"/>
        <v>99.872286118479209</v>
      </c>
      <c r="I57" s="353">
        <v>340.41666700000002</v>
      </c>
      <c r="J57" s="353">
        <v>345.75</v>
      </c>
      <c r="K57" s="353">
        <f t="shared" si="2"/>
        <v>98.457459725234997</v>
      </c>
      <c r="L57" s="367"/>
    </row>
    <row r="58" spans="1:12" s="368" customFormat="1" ht="15.75" customHeight="1">
      <c r="A58" s="239" t="s">
        <v>696</v>
      </c>
      <c r="B58" s="327" t="s">
        <v>9</v>
      </c>
      <c r="C58" s="353">
        <v>404</v>
      </c>
      <c r="D58" s="353">
        <v>385.16666700000002</v>
      </c>
      <c r="E58" s="353">
        <f t="shared" si="4"/>
        <v>104.88965806586788</v>
      </c>
      <c r="F58" s="353">
        <v>95</v>
      </c>
      <c r="G58" s="353">
        <v>79.166667000000004</v>
      </c>
      <c r="H58" s="353">
        <f t="shared" si="1"/>
        <v>119.99999949473683</v>
      </c>
      <c r="I58" s="353">
        <v>309</v>
      </c>
      <c r="J58" s="353">
        <v>306</v>
      </c>
      <c r="K58" s="353">
        <f t="shared" si="2"/>
        <v>100.98039215686273</v>
      </c>
      <c r="L58" s="367"/>
    </row>
    <row r="59" spans="1:12" s="368" customFormat="1" ht="15.75" customHeight="1">
      <c r="A59" s="239" t="s">
        <v>697</v>
      </c>
      <c r="B59" s="327" t="s">
        <v>663</v>
      </c>
      <c r="C59" s="353">
        <v>101</v>
      </c>
      <c r="D59" s="353">
        <v>107</v>
      </c>
      <c r="E59" s="353">
        <f t="shared" si="4"/>
        <v>94.392523364485982</v>
      </c>
      <c r="F59" s="353">
        <v>15</v>
      </c>
      <c r="G59" s="353">
        <v>21</v>
      </c>
      <c r="H59" s="353">
        <f t="shared" si="1"/>
        <v>71.428571428571431</v>
      </c>
      <c r="I59" s="353">
        <v>86</v>
      </c>
      <c r="J59" s="353">
        <v>86</v>
      </c>
      <c r="K59" s="353">
        <f t="shared" si="2"/>
        <v>100</v>
      </c>
      <c r="L59" s="367"/>
    </row>
    <row r="60" spans="1:12" s="370" customFormat="1" ht="15.75" customHeight="1">
      <c r="A60" s="239" t="s">
        <v>698</v>
      </c>
      <c r="B60" s="327" t="s">
        <v>652</v>
      </c>
      <c r="C60" s="353">
        <v>0</v>
      </c>
      <c r="D60" s="353">
        <v>0</v>
      </c>
      <c r="E60" s="353" t="str">
        <f t="shared" si="4"/>
        <v/>
      </c>
      <c r="F60" s="353"/>
      <c r="G60" s="353"/>
      <c r="H60" s="353" t="str">
        <f t="shared" si="1"/>
        <v/>
      </c>
      <c r="I60" s="353"/>
      <c r="J60" s="353">
        <v>0</v>
      </c>
      <c r="K60" s="353" t="str">
        <f t="shared" si="2"/>
        <v/>
      </c>
      <c r="L60" s="369"/>
    </row>
    <row r="61" spans="1:12" s="368" customFormat="1" ht="15.75" customHeight="1">
      <c r="A61" s="239" t="s">
        <v>699</v>
      </c>
      <c r="B61" s="327" t="s">
        <v>9</v>
      </c>
      <c r="C61" s="353">
        <v>0</v>
      </c>
      <c r="D61" s="353">
        <v>0</v>
      </c>
      <c r="E61" s="353" t="str">
        <f t="shared" si="4"/>
        <v/>
      </c>
      <c r="F61" s="353">
        <v>0</v>
      </c>
      <c r="G61" s="353"/>
      <c r="H61" s="353" t="str">
        <f t="shared" si="1"/>
        <v/>
      </c>
      <c r="I61" s="353">
        <v>0</v>
      </c>
      <c r="J61" s="353">
        <v>0</v>
      </c>
      <c r="K61" s="353" t="str">
        <f t="shared" si="2"/>
        <v/>
      </c>
      <c r="L61" s="367"/>
    </row>
    <row r="62" spans="1:12" s="368" customFormat="1" ht="15.75" customHeight="1">
      <c r="A62" s="239" t="s">
        <v>700</v>
      </c>
      <c r="B62" s="327" t="s">
        <v>9</v>
      </c>
      <c r="C62" s="353">
        <v>89</v>
      </c>
      <c r="D62" s="353">
        <v>73</v>
      </c>
      <c r="E62" s="353">
        <f t="shared" si="4"/>
        <v>121.91780821917808</v>
      </c>
      <c r="F62" s="353">
        <v>77</v>
      </c>
      <c r="G62" s="353">
        <v>69</v>
      </c>
      <c r="H62" s="353">
        <f t="shared" si="1"/>
        <v>111.59420289855073</v>
      </c>
      <c r="I62" s="353">
        <v>12</v>
      </c>
      <c r="J62" s="353">
        <v>4</v>
      </c>
      <c r="K62" s="353">
        <f t="shared" si="2"/>
        <v>300</v>
      </c>
      <c r="L62" s="367"/>
    </row>
    <row r="63" spans="1:12" s="368" customFormat="1" ht="15.75" customHeight="1">
      <c r="A63" s="239" t="s">
        <v>701</v>
      </c>
      <c r="B63" s="327" t="s">
        <v>663</v>
      </c>
      <c r="C63" s="353">
        <v>0</v>
      </c>
      <c r="D63" s="353"/>
      <c r="E63" s="353" t="str">
        <f t="shared" si="4"/>
        <v/>
      </c>
      <c r="F63" s="353"/>
      <c r="G63" s="353">
        <v>0</v>
      </c>
      <c r="H63" s="353" t="str">
        <f t="shared" si="1"/>
        <v/>
      </c>
      <c r="I63" s="353"/>
      <c r="J63" s="353"/>
      <c r="K63" s="353" t="str">
        <f t="shared" si="2"/>
        <v/>
      </c>
      <c r="L63" s="367"/>
    </row>
    <row r="64" spans="1:12" s="370" customFormat="1" ht="15.75" customHeight="1">
      <c r="A64" s="237" t="s">
        <v>364</v>
      </c>
      <c r="B64" s="327" t="s">
        <v>652</v>
      </c>
      <c r="C64" s="353">
        <v>1781.5833339999999</v>
      </c>
      <c r="D64" s="353">
        <v>1759.166667</v>
      </c>
      <c r="E64" s="353">
        <f t="shared" si="4"/>
        <v>101.27427761226446</v>
      </c>
      <c r="F64" s="353">
        <v>1034.166667</v>
      </c>
      <c r="G64" s="353">
        <v>1017.416667</v>
      </c>
      <c r="H64" s="353">
        <f t="shared" si="1"/>
        <v>101.64632647992585</v>
      </c>
      <c r="I64" s="353">
        <v>747.41666699999996</v>
      </c>
      <c r="J64" s="353">
        <v>741.75</v>
      </c>
      <c r="K64" s="353">
        <f t="shared" si="2"/>
        <v>100.76395915065723</v>
      </c>
      <c r="L64" s="369"/>
    </row>
    <row r="65" spans="1:12" s="368" customFormat="1" ht="15.75" customHeight="1">
      <c r="A65" s="239" t="s">
        <v>365</v>
      </c>
      <c r="B65" s="327" t="s">
        <v>9</v>
      </c>
      <c r="C65" s="353">
        <v>0</v>
      </c>
      <c r="D65" s="353">
        <v>2</v>
      </c>
      <c r="E65" s="353" t="str">
        <f t="shared" si="4"/>
        <v/>
      </c>
      <c r="F65" s="353"/>
      <c r="G65" s="353">
        <v>0</v>
      </c>
      <c r="H65" s="353" t="str">
        <f t="shared" si="1"/>
        <v/>
      </c>
      <c r="I65" s="353">
        <v>0</v>
      </c>
      <c r="J65" s="353">
        <v>2</v>
      </c>
      <c r="K65" s="353" t="str">
        <f t="shared" si="2"/>
        <v/>
      </c>
      <c r="L65" s="367"/>
    </row>
    <row r="66" spans="1:12" s="368" customFormat="1" ht="15.75" customHeight="1">
      <c r="A66" s="239" t="s">
        <v>366</v>
      </c>
      <c r="B66" s="327" t="s">
        <v>669</v>
      </c>
      <c r="C66" s="353">
        <v>94.833333999999994</v>
      </c>
      <c r="D66" s="353">
        <v>73</v>
      </c>
      <c r="E66" s="353">
        <f t="shared" si="4"/>
        <v>129.90867671232874</v>
      </c>
      <c r="F66" s="353">
        <v>40.416666999999997</v>
      </c>
      <c r="G66" s="353">
        <v>17</v>
      </c>
      <c r="H66" s="353">
        <f t="shared" si="1"/>
        <v>237.74509999999998</v>
      </c>
      <c r="I66" s="353">
        <v>54.416666999999997</v>
      </c>
      <c r="J66" s="353">
        <v>56</v>
      </c>
      <c r="K66" s="353">
        <f t="shared" si="2"/>
        <v>97.172619642857143</v>
      </c>
      <c r="L66" s="367"/>
    </row>
    <row r="67" spans="1:12" s="368" customFormat="1" ht="15.75" customHeight="1">
      <c r="A67" s="239" t="s">
        <v>367</v>
      </c>
      <c r="B67" s="327" t="s">
        <v>660</v>
      </c>
      <c r="C67" s="353">
        <v>10</v>
      </c>
      <c r="D67" s="353">
        <v>3</v>
      </c>
      <c r="E67" s="353">
        <f t="shared" si="4"/>
        <v>333.33333333333337</v>
      </c>
      <c r="F67" s="353">
        <v>2</v>
      </c>
      <c r="G67" s="353">
        <v>3</v>
      </c>
      <c r="H67" s="353">
        <f t="shared" si="1"/>
        <v>66.666666666666657</v>
      </c>
      <c r="I67" s="353">
        <v>8</v>
      </c>
      <c r="J67" s="353">
        <v>0</v>
      </c>
      <c r="K67" s="353" t="str">
        <f t="shared" si="2"/>
        <v/>
      </c>
      <c r="L67" s="367"/>
    </row>
    <row r="68" spans="1:12" s="368" customFormat="1" ht="15.75" customHeight="1">
      <c r="A68" s="239" t="s">
        <v>368</v>
      </c>
      <c r="B68" s="327" t="s">
        <v>670</v>
      </c>
      <c r="C68" s="353">
        <v>1676.75</v>
      </c>
      <c r="D68" s="353">
        <v>1681.166667</v>
      </c>
      <c r="E68" s="353">
        <f t="shared" ref="E68:E92" si="6">IF(AND(C68&lt;&gt;0,D68&lt;&gt;0),C68/D68*100,"")</f>
        <v>99.737285595372811</v>
      </c>
      <c r="F68" s="353">
        <v>991.75</v>
      </c>
      <c r="G68" s="353">
        <v>997.41666699999996</v>
      </c>
      <c r="H68" s="353">
        <f t="shared" si="1"/>
        <v>99.431865619706954</v>
      </c>
      <c r="I68" s="353">
        <v>685</v>
      </c>
      <c r="J68" s="353">
        <v>683.75</v>
      </c>
      <c r="K68" s="353">
        <f t="shared" si="2"/>
        <v>100.18281535648994</v>
      </c>
      <c r="L68" s="367"/>
    </row>
    <row r="69" spans="1:12" s="368" customFormat="1" ht="15.75" customHeight="1">
      <c r="A69" s="237" t="s">
        <v>369</v>
      </c>
      <c r="B69" s="327" t="s">
        <v>660</v>
      </c>
      <c r="C69" s="353">
        <v>1781.5833339999999</v>
      </c>
      <c r="D69" s="353">
        <v>1759.166667</v>
      </c>
      <c r="E69" s="353">
        <f t="shared" si="6"/>
        <v>101.27427761226446</v>
      </c>
      <c r="F69" s="353">
        <v>1034.166667</v>
      </c>
      <c r="G69" s="353">
        <v>1017.416667</v>
      </c>
      <c r="H69" s="353">
        <f t="shared" ref="H69:H131" si="7">IF(AND(F69&lt;&gt;0,G69&lt;&gt;0),F69/G69*100,"")</f>
        <v>101.64632647992585</v>
      </c>
      <c r="I69" s="353">
        <v>747.41666699999996</v>
      </c>
      <c r="J69" s="353">
        <v>741.75</v>
      </c>
      <c r="K69" s="353">
        <f t="shared" ref="K69:K132" si="8">IF(AND(I69&lt;&gt;0,J69&lt;&gt;0),I69/J69*100,"")</f>
        <v>100.76395915065723</v>
      </c>
      <c r="L69" s="367"/>
    </row>
    <row r="70" spans="1:12" s="368" customFormat="1" ht="15.75" customHeight="1">
      <c r="A70" s="239" t="s">
        <v>370</v>
      </c>
      <c r="B70" s="327" t="s">
        <v>671</v>
      </c>
      <c r="C70" s="353">
        <v>1568.916667</v>
      </c>
      <c r="D70" s="353">
        <v>1555.666667</v>
      </c>
      <c r="E70" s="353">
        <f t="shared" si="6"/>
        <v>100.85172487661202</v>
      </c>
      <c r="F70" s="353">
        <v>946.503333</v>
      </c>
      <c r="G70" s="353">
        <v>926.91666699999996</v>
      </c>
      <c r="H70" s="353">
        <f t="shared" si="7"/>
        <v>102.11309891140408</v>
      </c>
      <c r="I70" s="353">
        <v>632.41666699999996</v>
      </c>
      <c r="J70" s="353">
        <v>628.75</v>
      </c>
      <c r="K70" s="353">
        <f t="shared" si="8"/>
        <v>100.58316771371769</v>
      </c>
      <c r="L70" s="390"/>
    </row>
    <row r="71" spans="1:12" s="368" customFormat="1" ht="15.75" customHeight="1">
      <c r="A71" s="239" t="s">
        <v>371</v>
      </c>
      <c r="B71" s="327" t="s">
        <v>652</v>
      </c>
      <c r="C71" s="353">
        <v>20</v>
      </c>
      <c r="D71" s="353">
        <v>26</v>
      </c>
      <c r="E71" s="353">
        <f t="shared" si="6"/>
        <v>76.923076923076934</v>
      </c>
      <c r="F71" s="353">
        <v>11</v>
      </c>
      <c r="G71" s="353">
        <v>14</v>
      </c>
      <c r="H71" s="353">
        <f t="shared" si="7"/>
        <v>78.571428571428569</v>
      </c>
      <c r="I71" s="353">
        <v>9</v>
      </c>
      <c r="J71" s="353">
        <v>12</v>
      </c>
      <c r="K71" s="353">
        <f t="shared" si="8"/>
        <v>75</v>
      </c>
      <c r="L71" s="367"/>
    </row>
    <row r="72" spans="1:12" s="368" customFormat="1" ht="15.75" customHeight="1">
      <c r="A72" s="239" t="s">
        <v>372</v>
      </c>
      <c r="B72" s="327" t="s">
        <v>652</v>
      </c>
      <c r="C72" s="353">
        <v>51</v>
      </c>
      <c r="D72" s="353">
        <v>35</v>
      </c>
      <c r="E72" s="353">
        <f t="shared" si="6"/>
        <v>145.71428571428569</v>
      </c>
      <c r="F72" s="353">
        <v>35</v>
      </c>
      <c r="G72" s="353">
        <v>30</v>
      </c>
      <c r="H72" s="353">
        <f t="shared" si="7"/>
        <v>116.66666666666667</v>
      </c>
      <c r="I72" s="353">
        <v>16</v>
      </c>
      <c r="J72" s="353">
        <v>5</v>
      </c>
      <c r="K72" s="353">
        <f t="shared" si="8"/>
        <v>320</v>
      </c>
      <c r="L72" s="367"/>
    </row>
    <row r="73" spans="1:12" s="368" customFormat="1" ht="15.75" customHeight="1">
      <c r="A73" s="239" t="s">
        <v>373</v>
      </c>
      <c r="B73" s="327" t="s">
        <v>665</v>
      </c>
      <c r="C73" s="353">
        <v>0</v>
      </c>
      <c r="D73" s="353"/>
      <c r="E73" s="353" t="str">
        <f t="shared" si="6"/>
        <v/>
      </c>
      <c r="F73" s="353">
        <v>0</v>
      </c>
      <c r="G73" s="353"/>
      <c r="H73" s="353" t="str">
        <f t="shared" si="7"/>
        <v/>
      </c>
      <c r="I73" s="353"/>
      <c r="J73" s="353"/>
      <c r="K73" s="353" t="str">
        <f t="shared" si="8"/>
        <v/>
      </c>
      <c r="L73" s="367"/>
    </row>
    <row r="74" spans="1:12" s="368" customFormat="1" ht="15.75" customHeight="1">
      <c r="A74" s="239" t="s">
        <v>374</v>
      </c>
      <c r="B74" s="327" t="s">
        <v>671</v>
      </c>
      <c r="C74" s="353">
        <v>141.66666699999999</v>
      </c>
      <c r="D74" s="353">
        <v>142.5</v>
      </c>
      <c r="E74" s="353">
        <f t="shared" si="6"/>
        <v>99.4152049122807</v>
      </c>
      <c r="F74" s="353">
        <v>41.666667000000004</v>
      </c>
      <c r="G74" s="353">
        <v>46.5</v>
      </c>
      <c r="H74" s="353">
        <f t="shared" si="7"/>
        <v>89.605735483870973</v>
      </c>
      <c r="I74" s="353">
        <v>90</v>
      </c>
      <c r="J74" s="353">
        <v>96</v>
      </c>
      <c r="K74" s="353">
        <f t="shared" si="8"/>
        <v>93.75</v>
      </c>
      <c r="L74" s="367"/>
    </row>
    <row r="75" spans="1:12" s="368" customFormat="1" ht="15.75" customHeight="1">
      <c r="A75" s="237" t="s">
        <v>375</v>
      </c>
      <c r="B75" s="327" t="s">
        <v>652</v>
      </c>
      <c r="C75" s="353">
        <v>1781.5833339999999</v>
      </c>
      <c r="D75" s="353">
        <v>1759.166667</v>
      </c>
      <c r="E75" s="353">
        <f t="shared" si="6"/>
        <v>101.27427761226446</v>
      </c>
      <c r="F75" s="353">
        <v>1034.166667</v>
      </c>
      <c r="G75" s="353">
        <v>1017.416667</v>
      </c>
      <c r="H75" s="353">
        <f t="shared" si="7"/>
        <v>101.64632647992585</v>
      </c>
      <c r="I75" s="353">
        <v>747.41666699999996</v>
      </c>
      <c r="J75" s="353">
        <v>741.75</v>
      </c>
      <c r="K75" s="353">
        <f t="shared" si="8"/>
        <v>100.76395915065723</v>
      </c>
      <c r="L75" s="367"/>
    </row>
    <row r="76" spans="1:12" s="370" customFormat="1" ht="15.75" customHeight="1">
      <c r="A76" s="239" t="s">
        <v>376</v>
      </c>
      <c r="B76" s="327" t="s">
        <v>652</v>
      </c>
      <c r="C76" s="353">
        <v>926.91666699999996</v>
      </c>
      <c r="D76" s="353">
        <v>889.41666699999996</v>
      </c>
      <c r="E76" s="353">
        <f t="shared" si="6"/>
        <v>104.21624660199898</v>
      </c>
      <c r="F76" s="353">
        <v>795.16666699999996</v>
      </c>
      <c r="G76" s="353">
        <v>783.41666699999996</v>
      </c>
      <c r="H76" s="353">
        <f t="shared" si="7"/>
        <v>101.49984044186795</v>
      </c>
      <c r="I76" s="353">
        <v>131.75</v>
      </c>
      <c r="J76" s="353">
        <v>106</v>
      </c>
      <c r="K76" s="353">
        <f t="shared" si="8"/>
        <v>124.29245283018868</v>
      </c>
      <c r="L76" s="369"/>
    </row>
    <row r="77" spans="1:12" s="368" customFormat="1" ht="15.75" customHeight="1">
      <c r="A77" s="239" t="s">
        <v>377</v>
      </c>
      <c r="B77" s="327" t="s">
        <v>665</v>
      </c>
      <c r="C77" s="353">
        <v>22</v>
      </c>
      <c r="D77" s="353">
        <v>29</v>
      </c>
      <c r="E77" s="353">
        <f t="shared" si="6"/>
        <v>75.862068965517238</v>
      </c>
      <c r="F77" s="353">
        <v>13</v>
      </c>
      <c r="G77" s="353">
        <v>15</v>
      </c>
      <c r="H77" s="353">
        <f t="shared" si="7"/>
        <v>86.666666666666671</v>
      </c>
      <c r="I77" s="353">
        <v>9</v>
      </c>
      <c r="J77" s="353">
        <v>14</v>
      </c>
      <c r="K77" s="353">
        <f t="shared" si="8"/>
        <v>64.285714285714292</v>
      </c>
      <c r="L77" s="367"/>
    </row>
    <row r="78" spans="1:12" s="368" customFormat="1" ht="15.75" customHeight="1">
      <c r="A78" s="239" t="s">
        <v>378</v>
      </c>
      <c r="B78" s="327" t="s">
        <v>652</v>
      </c>
      <c r="C78" s="353">
        <v>324</v>
      </c>
      <c r="D78" s="353">
        <v>257.83333299999998</v>
      </c>
      <c r="E78" s="353">
        <f t="shared" si="6"/>
        <v>125.66257288385596</v>
      </c>
      <c r="F78" s="353">
        <v>79.666667000000004</v>
      </c>
      <c r="G78" s="353">
        <v>63.833333000000003</v>
      </c>
      <c r="H78" s="353">
        <f t="shared" si="7"/>
        <v>124.80417871960408</v>
      </c>
      <c r="I78" s="353">
        <v>244.33333300000001</v>
      </c>
      <c r="J78" s="353">
        <v>194</v>
      </c>
      <c r="K78" s="353">
        <f t="shared" si="8"/>
        <v>125.94501701030929</v>
      </c>
      <c r="L78" s="367"/>
    </row>
    <row r="79" spans="1:12" s="368" customFormat="1" ht="15.75" customHeight="1">
      <c r="A79" s="239" t="s">
        <v>379</v>
      </c>
      <c r="B79" s="327" t="s">
        <v>9</v>
      </c>
      <c r="C79" s="353">
        <v>508.66666599999996</v>
      </c>
      <c r="D79" s="353">
        <v>582.91666699999996</v>
      </c>
      <c r="E79" s="353">
        <f t="shared" si="6"/>
        <v>87.262330071615537</v>
      </c>
      <c r="F79" s="353">
        <v>146.33333300000001</v>
      </c>
      <c r="G79" s="353">
        <v>155.16666699999999</v>
      </c>
      <c r="H79" s="353">
        <f t="shared" si="7"/>
        <v>94.307196145419567</v>
      </c>
      <c r="I79" s="353">
        <v>362.33333299999998</v>
      </c>
      <c r="J79" s="353">
        <v>427.75</v>
      </c>
      <c r="K79" s="353">
        <f t="shared" si="8"/>
        <v>84.706799064874332</v>
      </c>
      <c r="L79" s="367"/>
    </row>
    <row r="80" spans="1:12" s="368" customFormat="1" ht="15.75" customHeight="1">
      <c r="A80" s="239" t="s">
        <v>380</v>
      </c>
      <c r="B80" s="327" t="s">
        <v>9</v>
      </c>
      <c r="C80" s="353">
        <v>0</v>
      </c>
      <c r="D80" s="353">
        <v>0</v>
      </c>
      <c r="E80" s="353" t="str">
        <f t="shared" si="6"/>
        <v/>
      </c>
      <c r="F80" s="353"/>
      <c r="G80" s="353">
        <v>0</v>
      </c>
      <c r="H80" s="353" t="str">
        <f t="shared" si="7"/>
        <v/>
      </c>
      <c r="I80" s="353">
        <v>0</v>
      </c>
      <c r="J80" s="353">
        <v>0</v>
      </c>
      <c r="K80" s="353" t="str">
        <f t="shared" si="8"/>
        <v/>
      </c>
      <c r="L80" s="367"/>
    </row>
    <row r="81" spans="1:11" ht="15.75" customHeight="1">
      <c r="A81" s="237" t="s">
        <v>562</v>
      </c>
      <c r="B81" s="327" t="s">
        <v>652</v>
      </c>
      <c r="C81" s="353">
        <v>1781.5833339999999</v>
      </c>
      <c r="D81" s="353">
        <v>1759.166667</v>
      </c>
      <c r="E81" s="353">
        <f t="shared" si="6"/>
        <v>101.27427761226446</v>
      </c>
      <c r="F81" s="353">
        <v>1034.166667</v>
      </c>
      <c r="G81" s="353">
        <v>1017.416667</v>
      </c>
      <c r="H81" s="353">
        <f t="shared" si="7"/>
        <v>101.64632647992585</v>
      </c>
      <c r="I81" s="353">
        <v>747.41666699999996</v>
      </c>
      <c r="J81" s="353">
        <v>741.75</v>
      </c>
      <c r="K81" s="353">
        <f t="shared" si="8"/>
        <v>100.76395915065723</v>
      </c>
    </row>
    <row r="82" spans="1:11" ht="15.75" customHeight="1">
      <c r="A82" s="239" t="s">
        <v>381</v>
      </c>
      <c r="B82" s="327" t="s">
        <v>652</v>
      </c>
      <c r="C82" s="353">
        <v>1750.8333339999999</v>
      </c>
      <c r="D82" s="353">
        <v>1730.166667</v>
      </c>
      <c r="E82" s="353">
        <f t="shared" si="6"/>
        <v>101.19448995256826</v>
      </c>
      <c r="F82" s="353">
        <v>1007.416667</v>
      </c>
      <c r="G82" s="353">
        <v>990.41666699999996</v>
      </c>
      <c r="H82" s="353">
        <f t="shared" si="7"/>
        <v>101.71644930527002</v>
      </c>
      <c r="I82" s="353">
        <v>743.41666699999996</v>
      </c>
      <c r="J82" s="353">
        <v>739.75</v>
      </c>
      <c r="K82" s="353">
        <f t="shared" si="8"/>
        <v>100.49566299425481</v>
      </c>
    </row>
    <row r="83" spans="1:11" ht="15.75" customHeight="1">
      <c r="A83" s="239" t="s">
        <v>382</v>
      </c>
      <c r="B83" s="327" t="s">
        <v>652</v>
      </c>
      <c r="C83" s="353">
        <v>30.75</v>
      </c>
      <c r="D83" s="353">
        <v>29</v>
      </c>
      <c r="E83" s="353">
        <f t="shared" si="6"/>
        <v>106.03448275862068</v>
      </c>
      <c r="F83" s="353">
        <v>26.75</v>
      </c>
      <c r="G83" s="353">
        <v>27</v>
      </c>
      <c r="H83" s="353">
        <f t="shared" si="7"/>
        <v>99.074074074074076</v>
      </c>
      <c r="I83" s="353">
        <v>4</v>
      </c>
      <c r="J83" s="353">
        <v>2</v>
      </c>
      <c r="K83" s="353">
        <f t="shared" si="8"/>
        <v>200</v>
      </c>
    </row>
    <row r="84" spans="1:11" ht="15.75" customHeight="1">
      <c r="A84" s="239" t="s">
        <v>383</v>
      </c>
      <c r="B84" s="327" t="s">
        <v>652</v>
      </c>
      <c r="C84" s="353">
        <v>0</v>
      </c>
      <c r="D84" s="353">
        <v>0</v>
      </c>
      <c r="E84" s="353" t="str">
        <f t="shared" si="6"/>
        <v/>
      </c>
      <c r="F84" s="353"/>
      <c r="G84" s="353">
        <v>0</v>
      </c>
      <c r="H84" s="353" t="str">
        <f t="shared" si="7"/>
        <v/>
      </c>
      <c r="I84" s="353">
        <v>0</v>
      </c>
      <c r="J84" s="353">
        <v>0</v>
      </c>
      <c r="K84" s="353" t="str">
        <f t="shared" si="8"/>
        <v/>
      </c>
    </row>
    <row r="85" spans="1:11" ht="15.75" customHeight="1">
      <c r="A85" s="237" t="s">
        <v>384</v>
      </c>
      <c r="B85" s="327" t="s">
        <v>652</v>
      </c>
      <c r="C85" s="353">
        <v>1781.5833339999999</v>
      </c>
      <c r="D85" s="353">
        <v>1759.166667</v>
      </c>
      <c r="E85" s="353">
        <f t="shared" si="6"/>
        <v>101.27427761226446</v>
      </c>
      <c r="F85" s="353">
        <v>1034.166667</v>
      </c>
      <c r="G85" s="353">
        <v>1017.416667</v>
      </c>
      <c r="H85" s="353">
        <f t="shared" si="7"/>
        <v>101.64632647992585</v>
      </c>
      <c r="I85" s="353">
        <v>747.41666699999996</v>
      </c>
      <c r="J85" s="353">
        <v>741.75</v>
      </c>
      <c r="K85" s="353">
        <f t="shared" si="8"/>
        <v>100.76395915065723</v>
      </c>
    </row>
    <row r="86" spans="1:11" ht="15.75" customHeight="1">
      <c r="A86" s="239" t="s">
        <v>385</v>
      </c>
      <c r="B86" s="327" t="s">
        <v>652</v>
      </c>
      <c r="C86" s="353">
        <v>16</v>
      </c>
      <c r="D86" s="353">
        <v>20</v>
      </c>
      <c r="E86" s="353">
        <f t="shared" si="6"/>
        <v>80</v>
      </c>
      <c r="F86" s="353">
        <v>16</v>
      </c>
      <c r="G86" s="353">
        <v>20</v>
      </c>
      <c r="H86" s="353">
        <f t="shared" si="7"/>
        <v>80</v>
      </c>
      <c r="I86" s="353"/>
      <c r="J86" s="353">
        <v>0</v>
      </c>
      <c r="K86" s="353" t="str">
        <f t="shared" si="8"/>
        <v/>
      </c>
    </row>
    <row r="87" spans="1:11" ht="15.75" customHeight="1">
      <c r="A87" s="239" t="s">
        <v>386</v>
      </c>
      <c r="B87" s="327" t="s">
        <v>652</v>
      </c>
      <c r="C87" s="353">
        <v>1632.0833339999999</v>
      </c>
      <c r="D87" s="353">
        <v>1606.833333</v>
      </c>
      <c r="E87" s="353">
        <f t="shared" si="6"/>
        <v>101.57141381632017</v>
      </c>
      <c r="F87" s="353">
        <v>959.25</v>
      </c>
      <c r="G87" s="353">
        <v>961.83333300000004</v>
      </c>
      <c r="H87" s="353">
        <f t="shared" si="7"/>
        <v>99.731415733748534</v>
      </c>
      <c r="I87" s="353">
        <v>672.83333399999992</v>
      </c>
      <c r="J87" s="353">
        <v>645</v>
      </c>
      <c r="K87" s="353">
        <f t="shared" si="8"/>
        <v>104.31524558139533</v>
      </c>
    </row>
    <row r="88" spans="1:11" ht="15.75" customHeight="1">
      <c r="A88" s="239" t="s">
        <v>387</v>
      </c>
      <c r="B88" s="327" t="s">
        <v>652</v>
      </c>
      <c r="C88" s="353">
        <v>77.66666699999999</v>
      </c>
      <c r="D88" s="353">
        <v>71.75</v>
      </c>
      <c r="E88" s="353">
        <f t="shared" si="6"/>
        <v>108.24622578397212</v>
      </c>
      <c r="F88" s="353">
        <v>43.416666999999997</v>
      </c>
      <c r="G88" s="353">
        <v>22</v>
      </c>
      <c r="H88" s="353">
        <f t="shared" si="7"/>
        <v>197.34848636363637</v>
      </c>
      <c r="I88" s="353">
        <v>34.25</v>
      </c>
      <c r="J88" s="353">
        <v>49.75</v>
      </c>
      <c r="K88" s="353">
        <f t="shared" si="8"/>
        <v>68.844221105527637</v>
      </c>
    </row>
    <row r="89" spans="1:11" ht="15.75" customHeight="1">
      <c r="A89" s="239" t="s">
        <v>388</v>
      </c>
      <c r="B89" s="327" t="s">
        <v>652</v>
      </c>
      <c r="C89" s="353">
        <v>55.833333000000003</v>
      </c>
      <c r="D89" s="353">
        <v>60.583333000000003</v>
      </c>
      <c r="E89" s="353">
        <f t="shared" si="6"/>
        <v>92.159559791799509</v>
      </c>
      <c r="F89" s="353">
        <v>15.5</v>
      </c>
      <c r="G89" s="353">
        <v>13.583333</v>
      </c>
      <c r="H89" s="353">
        <f t="shared" si="7"/>
        <v>114.11043224810878</v>
      </c>
      <c r="I89" s="353">
        <v>40.333333000000003</v>
      </c>
      <c r="J89" s="353">
        <v>47</v>
      </c>
      <c r="K89" s="353">
        <f t="shared" si="8"/>
        <v>85.815602127659588</v>
      </c>
    </row>
    <row r="90" spans="1:11" ht="15.75" customHeight="1">
      <c r="A90" s="237" t="s">
        <v>432</v>
      </c>
      <c r="B90" s="327" t="s">
        <v>652</v>
      </c>
      <c r="C90" s="353">
        <v>1781.5833339999999</v>
      </c>
      <c r="D90" s="353">
        <v>1759.166667</v>
      </c>
      <c r="E90" s="353">
        <f t="shared" si="6"/>
        <v>101.27427761226446</v>
      </c>
      <c r="F90" s="353">
        <v>1034.166667</v>
      </c>
      <c r="G90" s="353">
        <v>1017.416667</v>
      </c>
      <c r="H90" s="353">
        <f t="shared" si="7"/>
        <v>101.64632647992585</v>
      </c>
      <c r="I90" s="353">
        <v>747.41666699999996</v>
      </c>
      <c r="J90" s="353">
        <v>741.75</v>
      </c>
      <c r="K90" s="353">
        <f t="shared" si="8"/>
        <v>100.76395915065723</v>
      </c>
    </row>
    <row r="91" spans="1:11" ht="15.75" customHeight="1">
      <c r="A91" s="239" t="s">
        <v>389</v>
      </c>
      <c r="B91" s="327" t="s">
        <v>652</v>
      </c>
      <c r="C91" s="353">
        <v>712.41666699999996</v>
      </c>
      <c r="D91" s="353">
        <v>706.41666699999996</v>
      </c>
      <c r="E91" s="353">
        <f t="shared" si="6"/>
        <v>100.84935708347322</v>
      </c>
      <c r="F91" s="353">
        <v>691.41666699999996</v>
      </c>
      <c r="G91" s="353">
        <v>687.41666699999996</v>
      </c>
      <c r="H91" s="353">
        <f t="shared" si="7"/>
        <v>100.58188871350133</v>
      </c>
      <c r="I91" s="353">
        <v>21</v>
      </c>
      <c r="J91" s="353">
        <v>19</v>
      </c>
      <c r="K91" s="353">
        <f t="shared" si="8"/>
        <v>110.5263157894737</v>
      </c>
    </row>
    <row r="92" spans="1:11" ht="15.75" customHeight="1">
      <c r="A92" s="239" t="s">
        <v>390</v>
      </c>
      <c r="B92" s="327" t="s">
        <v>652</v>
      </c>
      <c r="C92" s="353">
        <v>1069.1666660000001</v>
      </c>
      <c r="D92" s="353">
        <v>1052.75</v>
      </c>
      <c r="E92" s="353">
        <f t="shared" si="6"/>
        <v>101.55940783661839</v>
      </c>
      <c r="F92" s="353">
        <v>342.75</v>
      </c>
      <c r="G92" s="353">
        <v>330</v>
      </c>
      <c r="H92" s="353">
        <f t="shared" si="7"/>
        <v>103.86363636363636</v>
      </c>
      <c r="I92" s="353">
        <v>726.41666600000008</v>
      </c>
      <c r="J92" s="353">
        <v>722.75</v>
      </c>
      <c r="K92" s="353">
        <f t="shared" si="8"/>
        <v>100.5073214804566</v>
      </c>
    </row>
    <row r="93" spans="1:11" ht="15.75" customHeight="1">
      <c r="A93" s="239" t="s">
        <v>391</v>
      </c>
      <c r="B93" s="327" t="s">
        <v>652</v>
      </c>
      <c r="C93" s="353">
        <v>0</v>
      </c>
      <c r="D93" s="353"/>
      <c r="E93" s="353"/>
      <c r="F93" s="353"/>
      <c r="G93" s="353"/>
      <c r="H93" s="353"/>
      <c r="I93" s="353"/>
      <c r="J93" s="353">
        <v>0</v>
      </c>
      <c r="K93" s="353" t="str">
        <f t="shared" si="8"/>
        <v/>
      </c>
    </row>
    <row r="94" spans="1:11" ht="15.75" customHeight="1">
      <c r="A94" s="237" t="s">
        <v>392</v>
      </c>
      <c r="B94" s="327" t="s">
        <v>652</v>
      </c>
      <c r="C94" s="353">
        <v>1781.5833339999999</v>
      </c>
      <c r="D94" s="353">
        <v>1759.166667</v>
      </c>
      <c r="E94" s="353">
        <f t="shared" ref="E94:E106" si="9">IF(AND(C94&lt;&gt;0,D94&lt;&gt;0),C94/D94*100,"")</f>
        <v>101.27427761226446</v>
      </c>
      <c r="F94" s="353">
        <v>1034.166667</v>
      </c>
      <c r="G94" s="353">
        <v>1017.416667</v>
      </c>
      <c r="H94" s="353">
        <f t="shared" si="7"/>
        <v>101.64632647992585</v>
      </c>
      <c r="I94" s="353">
        <v>747.41666699999996</v>
      </c>
      <c r="J94" s="353">
        <v>741.75</v>
      </c>
      <c r="K94" s="353">
        <f t="shared" si="8"/>
        <v>100.76395915065723</v>
      </c>
    </row>
    <row r="95" spans="1:11" ht="15.75" customHeight="1">
      <c r="A95" s="239" t="s">
        <v>393</v>
      </c>
      <c r="B95" s="327" t="s">
        <v>652</v>
      </c>
      <c r="C95" s="353">
        <v>532.75</v>
      </c>
      <c r="D95" s="353">
        <v>553.75</v>
      </c>
      <c r="E95" s="353">
        <f t="shared" si="9"/>
        <v>96.207674943566587</v>
      </c>
      <c r="F95" s="353">
        <v>109.75</v>
      </c>
      <c r="G95" s="353">
        <v>112</v>
      </c>
      <c r="H95" s="353">
        <f t="shared" si="7"/>
        <v>97.991071428571431</v>
      </c>
      <c r="I95" s="353">
        <v>423</v>
      </c>
      <c r="J95" s="353">
        <v>441.75</v>
      </c>
      <c r="K95" s="353">
        <f t="shared" si="8"/>
        <v>95.755517826825127</v>
      </c>
    </row>
    <row r="96" spans="1:11" ht="15.75" customHeight="1">
      <c r="A96" s="239" t="s">
        <v>394</v>
      </c>
      <c r="B96" s="327" t="s">
        <v>652</v>
      </c>
      <c r="C96" s="353">
        <v>66.083333999999994</v>
      </c>
      <c r="D96" s="353">
        <v>51</v>
      </c>
      <c r="E96" s="353">
        <f t="shared" si="9"/>
        <v>129.57516470588234</v>
      </c>
      <c r="F96" s="353">
        <v>29.666667</v>
      </c>
      <c r="G96" s="353">
        <v>31</v>
      </c>
      <c r="H96" s="353">
        <f t="shared" si="7"/>
        <v>95.698925806451612</v>
      </c>
      <c r="I96" s="353">
        <v>36.416666999999997</v>
      </c>
      <c r="J96" s="353">
        <v>20</v>
      </c>
      <c r="K96" s="353">
        <f t="shared" si="8"/>
        <v>182.08333499999998</v>
      </c>
    </row>
    <row r="97" spans="1:11" ht="15.75" customHeight="1">
      <c r="A97" s="239" t="s">
        <v>395</v>
      </c>
      <c r="B97" s="327" t="s">
        <v>652</v>
      </c>
      <c r="C97" s="353">
        <v>547.16666699999996</v>
      </c>
      <c r="D97" s="353">
        <v>495</v>
      </c>
      <c r="E97" s="353">
        <f t="shared" si="9"/>
        <v>110.53872060606061</v>
      </c>
      <c r="F97" s="353">
        <v>280.16666700000002</v>
      </c>
      <c r="G97" s="353">
        <v>230</v>
      </c>
      <c r="H97" s="353">
        <f t="shared" si="7"/>
        <v>121.81159434782609</v>
      </c>
      <c r="I97" s="353">
        <v>267</v>
      </c>
      <c r="J97" s="353">
        <v>265</v>
      </c>
      <c r="K97" s="353">
        <f t="shared" si="8"/>
        <v>100.75471698113208</v>
      </c>
    </row>
    <row r="98" spans="1:11" ht="15.75" customHeight="1">
      <c r="A98" s="239" t="s">
        <v>396</v>
      </c>
      <c r="B98" s="327" t="s">
        <v>652</v>
      </c>
      <c r="C98" s="353">
        <v>20</v>
      </c>
      <c r="D98" s="353">
        <v>27</v>
      </c>
      <c r="E98" s="353">
        <f t="shared" si="9"/>
        <v>74.074074074074076</v>
      </c>
      <c r="F98" s="353">
        <v>20</v>
      </c>
      <c r="G98" s="353">
        <v>27</v>
      </c>
      <c r="H98" s="353">
        <f t="shared" si="7"/>
        <v>74.074074074074076</v>
      </c>
      <c r="I98" s="353">
        <v>0</v>
      </c>
      <c r="J98" s="353">
        <v>0</v>
      </c>
      <c r="K98" s="353" t="str">
        <f t="shared" si="8"/>
        <v/>
      </c>
    </row>
    <row r="99" spans="1:11" ht="15.75" customHeight="1">
      <c r="A99" s="239" t="s">
        <v>397</v>
      </c>
      <c r="B99" s="327" t="s">
        <v>652</v>
      </c>
      <c r="C99" s="353">
        <v>0</v>
      </c>
      <c r="D99" s="353">
        <v>0</v>
      </c>
      <c r="E99" s="353" t="str">
        <f t="shared" si="9"/>
        <v/>
      </c>
      <c r="F99" s="353"/>
      <c r="G99" s="353">
        <v>0</v>
      </c>
      <c r="H99" s="353" t="str">
        <f t="shared" si="7"/>
        <v/>
      </c>
      <c r="I99" s="353">
        <v>0</v>
      </c>
      <c r="J99" s="353">
        <v>0</v>
      </c>
      <c r="K99" s="353" t="str">
        <f t="shared" si="8"/>
        <v/>
      </c>
    </row>
    <row r="100" spans="1:11" ht="15.75" customHeight="1">
      <c r="A100" s="239" t="s">
        <v>398</v>
      </c>
      <c r="B100" s="327" t="s">
        <v>652</v>
      </c>
      <c r="C100" s="353">
        <v>570.58333300000004</v>
      </c>
      <c r="D100" s="353">
        <v>567.41666699999996</v>
      </c>
      <c r="E100" s="353">
        <f t="shared" si="9"/>
        <v>100.55808476982931</v>
      </c>
      <c r="F100" s="353">
        <v>569.58333300000004</v>
      </c>
      <c r="G100" s="353">
        <v>567.41666699999996</v>
      </c>
      <c r="H100" s="353">
        <f t="shared" si="7"/>
        <v>100.38184743699115</v>
      </c>
      <c r="I100" s="353">
        <v>1</v>
      </c>
      <c r="J100" s="353">
        <v>0</v>
      </c>
      <c r="K100" s="353" t="str">
        <f t="shared" si="8"/>
        <v/>
      </c>
    </row>
    <row r="101" spans="1:11" ht="15.75" customHeight="1">
      <c r="A101" s="239" t="s">
        <v>399</v>
      </c>
      <c r="B101" s="327" t="s">
        <v>652</v>
      </c>
      <c r="C101" s="353">
        <v>28</v>
      </c>
      <c r="D101" s="353">
        <v>45</v>
      </c>
      <c r="E101" s="353">
        <f t="shared" si="9"/>
        <v>62.222222222222221</v>
      </c>
      <c r="F101" s="353">
        <v>8</v>
      </c>
      <c r="G101" s="353">
        <v>30</v>
      </c>
      <c r="H101" s="353">
        <f t="shared" si="7"/>
        <v>26.666666666666668</v>
      </c>
      <c r="I101" s="353">
        <v>20</v>
      </c>
      <c r="J101" s="353">
        <v>15</v>
      </c>
      <c r="K101" s="353">
        <f t="shared" si="8"/>
        <v>133.33333333333331</v>
      </c>
    </row>
    <row r="102" spans="1:11" ht="15.75" customHeight="1">
      <c r="A102" s="239" t="s">
        <v>400</v>
      </c>
      <c r="B102" s="327" t="s">
        <v>652</v>
      </c>
      <c r="C102" s="353">
        <v>0</v>
      </c>
      <c r="D102" s="353">
        <v>0</v>
      </c>
      <c r="E102" s="353" t="str">
        <f t="shared" si="9"/>
        <v/>
      </c>
      <c r="F102" s="353">
        <v>0</v>
      </c>
      <c r="G102" s="353">
        <v>0</v>
      </c>
      <c r="H102" s="353" t="str">
        <f t="shared" si="7"/>
        <v/>
      </c>
      <c r="I102" s="353">
        <v>0</v>
      </c>
      <c r="J102" s="353">
        <v>0</v>
      </c>
      <c r="K102" s="353" t="str">
        <f t="shared" si="8"/>
        <v/>
      </c>
    </row>
    <row r="103" spans="1:11" ht="15.75" customHeight="1">
      <c r="A103" s="239" t="s">
        <v>401</v>
      </c>
      <c r="B103" s="327" t="s">
        <v>652</v>
      </c>
      <c r="C103" s="353">
        <v>0</v>
      </c>
      <c r="D103" s="353">
        <v>0</v>
      </c>
      <c r="E103" s="353" t="str">
        <f t="shared" si="9"/>
        <v/>
      </c>
      <c r="F103" s="353">
        <v>0</v>
      </c>
      <c r="G103" s="353">
        <v>0</v>
      </c>
      <c r="H103" s="353" t="str">
        <f t="shared" si="7"/>
        <v/>
      </c>
      <c r="I103" s="353">
        <v>0</v>
      </c>
      <c r="J103" s="353"/>
      <c r="K103" s="353" t="str">
        <f t="shared" si="8"/>
        <v/>
      </c>
    </row>
    <row r="104" spans="1:11" ht="15.75" customHeight="1">
      <c r="A104" s="252" t="s">
        <v>441</v>
      </c>
      <c r="B104" s="327" t="s">
        <v>652</v>
      </c>
      <c r="C104" s="353">
        <v>0</v>
      </c>
      <c r="D104" s="353">
        <v>0</v>
      </c>
      <c r="E104" s="353" t="str">
        <f t="shared" si="9"/>
        <v/>
      </c>
      <c r="F104" s="353">
        <v>0</v>
      </c>
      <c r="G104" s="353">
        <v>0</v>
      </c>
      <c r="H104" s="353" t="str">
        <f t="shared" si="7"/>
        <v/>
      </c>
      <c r="I104" s="353">
        <v>0</v>
      </c>
      <c r="J104" s="353">
        <v>0</v>
      </c>
      <c r="K104" s="353" t="str">
        <f t="shared" si="8"/>
        <v/>
      </c>
    </row>
    <row r="105" spans="1:11" ht="15.75" customHeight="1">
      <c r="A105" s="252" t="s">
        <v>442</v>
      </c>
      <c r="B105" s="327" t="s">
        <v>652</v>
      </c>
      <c r="C105" s="353">
        <v>17</v>
      </c>
      <c r="D105" s="353">
        <v>20</v>
      </c>
      <c r="E105" s="353">
        <f t="shared" si="9"/>
        <v>85</v>
      </c>
      <c r="F105" s="353">
        <v>17</v>
      </c>
      <c r="G105" s="353">
        <v>20</v>
      </c>
      <c r="H105" s="353">
        <f t="shared" si="7"/>
        <v>85</v>
      </c>
      <c r="I105" s="353">
        <v>0</v>
      </c>
      <c r="J105" s="353">
        <v>0</v>
      </c>
      <c r="K105" s="353" t="str">
        <f t="shared" si="8"/>
        <v/>
      </c>
    </row>
    <row r="106" spans="1:11" ht="15.75" customHeight="1">
      <c r="A106" s="237" t="s">
        <v>127</v>
      </c>
      <c r="B106" s="327" t="s">
        <v>672</v>
      </c>
      <c r="C106" s="353">
        <v>0</v>
      </c>
      <c r="D106" s="353"/>
      <c r="E106" s="353" t="str">
        <f t="shared" si="9"/>
        <v/>
      </c>
      <c r="F106" s="353"/>
      <c r="G106" s="353"/>
      <c r="H106" s="353" t="str">
        <f t="shared" si="7"/>
        <v/>
      </c>
      <c r="I106" s="353"/>
      <c r="J106" s="353"/>
      <c r="K106" s="353" t="str">
        <f t="shared" si="8"/>
        <v/>
      </c>
    </row>
    <row r="107" spans="1:11" ht="15.75" customHeight="1">
      <c r="A107" s="237" t="s">
        <v>402</v>
      </c>
      <c r="B107" s="327" t="s">
        <v>652</v>
      </c>
      <c r="C107" s="353">
        <v>0</v>
      </c>
      <c r="D107" s="353"/>
      <c r="E107" s="353"/>
      <c r="F107" s="353"/>
      <c r="G107" s="353"/>
      <c r="H107" s="353"/>
      <c r="I107" s="353"/>
      <c r="J107" s="353"/>
      <c r="K107" s="353"/>
    </row>
    <row r="108" spans="1:11" ht="15.75" customHeight="1">
      <c r="A108" s="239" t="s">
        <v>403</v>
      </c>
      <c r="B108" s="327" t="s">
        <v>652</v>
      </c>
      <c r="C108" s="353">
        <v>3</v>
      </c>
      <c r="D108" s="353">
        <v>0</v>
      </c>
      <c r="E108" s="353" t="str">
        <f t="shared" ref="E108:E131" si="10">IF(AND(C108&lt;&gt;0,D108&lt;&gt;0),C108/D108*100,"")</f>
        <v/>
      </c>
      <c r="F108" s="353">
        <v>1</v>
      </c>
      <c r="G108" s="353">
        <v>0</v>
      </c>
      <c r="H108" s="353" t="str">
        <f t="shared" si="7"/>
        <v/>
      </c>
      <c r="I108" s="353">
        <v>2</v>
      </c>
      <c r="J108" s="353">
        <v>0</v>
      </c>
      <c r="K108" s="353" t="str">
        <f t="shared" si="8"/>
        <v/>
      </c>
    </row>
    <row r="109" spans="1:11" ht="15.75" customHeight="1">
      <c r="A109" s="239" t="s">
        <v>404</v>
      </c>
      <c r="B109" s="327" t="s">
        <v>652</v>
      </c>
      <c r="C109" s="353">
        <v>67.83333300000001</v>
      </c>
      <c r="D109" s="353">
        <v>68</v>
      </c>
      <c r="E109" s="353">
        <f t="shared" si="10"/>
        <v>99.754901470588251</v>
      </c>
      <c r="F109" s="353">
        <v>45.833333000000003</v>
      </c>
      <c r="G109" s="353">
        <v>49</v>
      </c>
      <c r="H109" s="353">
        <f t="shared" si="7"/>
        <v>93.537414285714291</v>
      </c>
      <c r="I109" s="353">
        <v>22</v>
      </c>
      <c r="J109" s="353">
        <v>19</v>
      </c>
      <c r="K109" s="353">
        <f t="shared" si="8"/>
        <v>115.78947368421053</v>
      </c>
    </row>
    <row r="110" spans="1:11" ht="15.75" customHeight="1">
      <c r="A110" s="239" t="s">
        <v>405</v>
      </c>
      <c r="B110" s="327" t="s">
        <v>652</v>
      </c>
      <c r="C110" s="353">
        <v>225.08333300000001</v>
      </c>
      <c r="D110" s="353">
        <v>226</v>
      </c>
      <c r="E110" s="353">
        <f t="shared" si="10"/>
        <v>99.594395132743358</v>
      </c>
      <c r="F110" s="353">
        <v>198.08333300000001</v>
      </c>
      <c r="G110" s="353">
        <v>201</v>
      </c>
      <c r="H110" s="353">
        <f t="shared" si="7"/>
        <v>98.548921890547263</v>
      </c>
      <c r="I110" s="353">
        <v>27</v>
      </c>
      <c r="J110" s="353">
        <v>25</v>
      </c>
      <c r="K110" s="353">
        <f t="shared" si="8"/>
        <v>108</v>
      </c>
    </row>
    <row r="111" spans="1:11" ht="15.75" customHeight="1">
      <c r="A111" s="239" t="s">
        <v>406</v>
      </c>
      <c r="B111" s="327" t="s">
        <v>652</v>
      </c>
      <c r="C111" s="353">
        <v>519</v>
      </c>
      <c r="D111" s="353">
        <v>494.33333299999998</v>
      </c>
      <c r="E111" s="353">
        <f t="shared" si="10"/>
        <v>104.98988543829392</v>
      </c>
      <c r="F111" s="353">
        <v>392.08333299999998</v>
      </c>
      <c r="G111" s="353">
        <v>384.33333299999998</v>
      </c>
      <c r="H111" s="353">
        <f t="shared" si="7"/>
        <v>102.01647875283302</v>
      </c>
      <c r="I111" s="353">
        <v>126.916667</v>
      </c>
      <c r="J111" s="353">
        <v>110</v>
      </c>
      <c r="K111" s="353">
        <f t="shared" si="8"/>
        <v>115.37878818181819</v>
      </c>
    </row>
    <row r="112" spans="1:11" ht="15.75" customHeight="1">
      <c r="A112" s="239" t="s">
        <v>407</v>
      </c>
      <c r="B112" s="327" t="s">
        <v>652</v>
      </c>
      <c r="C112" s="353">
        <v>878</v>
      </c>
      <c r="D112" s="353">
        <v>887.83333300000004</v>
      </c>
      <c r="E112" s="353">
        <f t="shared" si="10"/>
        <v>98.892434803413707</v>
      </c>
      <c r="F112" s="353">
        <v>349.5</v>
      </c>
      <c r="G112" s="353">
        <v>340.08333299999998</v>
      </c>
      <c r="H112" s="353">
        <f t="shared" si="7"/>
        <v>102.7689292847527</v>
      </c>
      <c r="I112" s="353">
        <v>528.5</v>
      </c>
      <c r="J112" s="353">
        <v>547.75</v>
      </c>
      <c r="K112" s="353">
        <f t="shared" si="8"/>
        <v>96.485623003194888</v>
      </c>
    </row>
    <row r="113" spans="1:11" ht="15.75" customHeight="1">
      <c r="A113" s="239" t="s">
        <v>408</v>
      </c>
      <c r="B113" s="327" t="s">
        <v>652</v>
      </c>
      <c r="C113" s="353">
        <v>39.916666999999997</v>
      </c>
      <c r="D113" s="353">
        <v>50</v>
      </c>
      <c r="E113" s="353">
        <f t="shared" si="10"/>
        <v>79.833333999999994</v>
      </c>
      <c r="F113" s="353">
        <v>3.9166669999999999</v>
      </c>
      <c r="G113" s="353">
        <v>11</v>
      </c>
      <c r="H113" s="353">
        <f t="shared" si="7"/>
        <v>35.606063636363636</v>
      </c>
      <c r="I113" s="353">
        <v>36</v>
      </c>
      <c r="J113" s="353">
        <v>39</v>
      </c>
      <c r="K113" s="353">
        <f t="shared" si="8"/>
        <v>92.307692307692307</v>
      </c>
    </row>
    <row r="114" spans="1:11" ht="15.75" customHeight="1">
      <c r="A114" s="239" t="s">
        <v>409</v>
      </c>
      <c r="B114" s="327" t="s">
        <v>652</v>
      </c>
      <c r="C114" s="353">
        <v>44.75</v>
      </c>
      <c r="D114" s="353">
        <v>33</v>
      </c>
      <c r="E114" s="353">
        <f t="shared" si="10"/>
        <v>135.60606060606059</v>
      </c>
      <c r="F114" s="353">
        <v>43.75</v>
      </c>
      <c r="G114" s="353">
        <v>32</v>
      </c>
      <c r="H114" s="353">
        <f t="shared" si="7"/>
        <v>136.71875</v>
      </c>
      <c r="I114" s="353">
        <v>1</v>
      </c>
      <c r="J114" s="353">
        <v>1</v>
      </c>
      <c r="K114" s="353">
        <f t="shared" si="8"/>
        <v>100</v>
      </c>
    </row>
    <row r="115" spans="1:11" ht="15.75" customHeight="1">
      <c r="A115" s="237" t="s">
        <v>410</v>
      </c>
      <c r="B115" s="327" t="s">
        <v>673</v>
      </c>
      <c r="C115" s="353">
        <v>0</v>
      </c>
      <c r="D115" s="353"/>
      <c r="E115" s="353" t="str">
        <f t="shared" si="10"/>
        <v/>
      </c>
      <c r="F115" s="353"/>
      <c r="G115" s="353"/>
      <c r="H115" s="353" t="str">
        <f t="shared" si="7"/>
        <v/>
      </c>
      <c r="I115" s="353"/>
      <c r="J115" s="353"/>
      <c r="K115" s="353" t="str">
        <f t="shared" si="8"/>
        <v/>
      </c>
    </row>
    <row r="116" spans="1:11" ht="15.75" customHeight="1">
      <c r="A116" s="237" t="s">
        <v>411</v>
      </c>
      <c r="B116" s="327" t="s">
        <v>674</v>
      </c>
      <c r="C116" s="353">
        <v>18256.53</v>
      </c>
      <c r="D116" s="353">
        <v>15812.558333000001</v>
      </c>
      <c r="E116" s="353">
        <f t="shared" si="10"/>
        <v>115.4558902837345</v>
      </c>
      <c r="F116" s="353">
        <v>15148.031666999999</v>
      </c>
      <c r="G116" s="353">
        <v>13764.303333</v>
      </c>
      <c r="H116" s="353">
        <f t="shared" si="7"/>
        <v>110.05302121381256</v>
      </c>
      <c r="I116" s="353">
        <v>3108.498333</v>
      </c>
      <c r="J116" s="353">
        <v>2048.2550000000001</v>
      </c>
      <c r="K116" s="353">
        <f t="shared" si="8"/>
        <v>151.76324886305659</v>
      </c>
    </row>
    <row r="117" spans="1:11" ht="15.75" customHeight="1">
      <c r="A117" s="237" t="s">
        <v>412</v>
      </c>
      <c r="B117" s="327" t="s">
        <v>674</v>
      </c>
      <c r="C117" s="353">
        <v>836.38666699999999</v>
      </c>
      <c r="D117" s="353">
        <v>658.95</v>
      </c>
      <c r="E117" s="353">
        <f t="shared" si="10"/>
        <v>126.92718218377721</v>
      </c>
      <c r="F117" s="353">
        <v>809.96666700000003</v>
      </c>
      <c r="G117" s="353">
        <v>629.45000000000005</v>
      </c>
      <c r="H117" s="353">
        <f t="shared" si="7"/>
        <v>128.67847597108585</v>
      </c>
      <c r="I117" s="353">
        <v>26.42</v>
      </c>
      <c r="J117" s="353">
        <v>29.5</v>
      </c>
      <c r="K117" s="353">
        <f t="shared" si="8"/>
        <v>89.559322033898312</v>
      </c>
    </row>
    <row r="118" spans="1:11" ht="15.75" customHeight="1">
      <c r="A118" s="239" t="s">
        <v>433</v>
      </c>
      <c r="B118" s="327" t="s">
        <v>674</v>
      </c>
      <c r="C118" s="353">
        <v>610.79999999999995</v>
      </c>
      <c r="D118" s="353">
        <v>405.9</v>
      </c>
      <c r="E118" s="353">
        <f t="shared" si="10"/>
        <v>150.48041389504806</v>
      </c>
      <c r="F118" s="353">
        <v>605.79999999999995</v>
      </c>
      <c r="G118" s="353">
        <v>400.9</v>
      </c>
      <c r="H118" s="353">
        <f t="shared" si="7"/>
        <v>151.11000249438763</v>
      </c>
      <c r="I118" s="353">
        <v>5</v>
      </c>
      <c r="J118" s="353">
        <v>5</v>
      </c>
      <c r="K118" s="353">
        <f t="shared" si="8"/>
        <v>100</v>
      </c>
    </row>
    <row r="119" spans="1:11" ht="15.75" customHeight="1">
      <c r="A119" s="237" t="s">
        <v>413</v>
      </c>
      <c r="B119" s="327" t="s">
        <v>674</v>
      </c>
      <c r="C119" s="353">
        <v>249.42</v>
      </c>
      <c r="D119" s="353">
        <v>139.19999999999999</v>
      </c>
      <c r="E119" s="353">
        <f t="shared" si="10"/>
        <v>179.18103448275861</v>
      </c>
      <c r="F119" s="353">
        <v>247.22</v>
      </c>
      <c r="G119" s="353">
        <v>136.94999999999999</v>
      </c>
      <c r="H119" s="353">
        <f t="shared" si="7"/>
        <v>180.51843738590728</v>
      </c>
      <c r="I119" s="353">
        <v>2.2000000000000002</v>
      </c>
      <c r="J119" s="353">
        <v>2.25</v>
      </c>
      <c r="K119" s="353">
        <f t="shared" si="8"/>
        <v>97.777777777777786</v>
      </c>
    </row>
    <row r="120" spans="1:11" ht="15.75" customHeight="1">
      <c r="A120" s="237" t="s">
        <v>414</v>
      </c>
      <c r="B120" s="327" t="s">
        <v>673</v>
      </c>
      <c r="C120" s="353">
        <v>775</v>
      </c>
      <c r="D120" s="353">
        <v>679</v>
      </c>
      <c r="E120" s="353">
        <f t="shared" si="10"/>
        <v>114.13843888070691</v>
      </c>
      <c r="F120" s="353">
        <v>651</v>
      </c>
      <c r="G120" s="353">
        <v>561</v>
      </c>
      <c r="H120" s="353">
        <f t="shared" si="7"/>
        <v>116.04278074866311</v>
      </c>
      <c r="I120" s="353">
        <v>124</v>
      </c>
      <c r="J120" s="353">
        <v>118</v>
      </c>
      <c r="K120" s="353">
        <f t="shared" si="8"/>
        <v>105.08474576271188</v>
      </c>
    </row>
    <row r="121" spans="1:11" ht="15.75" customHeight="1">
      <c r="A121" s="239" t="s">
        <v>415</v>
      </c>
      <c r="B121" s="327" t="s">
        <v>652</v>
      </c>
      <c r="C121" s="353">
        <v>81.33333300000001</v>
      </c>
      <c r="D121" s="353">
        <v>79.5</v>
      </c>
      <c r="E121" s="353">
        <f t="shared" si="10"/>
        <v>102.30607924528303</v>
      </c>
      <c r="F121" s="353">
        <v>54.333333000000003</v>
      </c>
      <c r="G121" s="353">
        <v>52.5</v>
      </c>
      <c r="H121" s="353">
        <f t="shared" si="7"/>
        <v>103.49206285714286</v>
      </c>
      <c r="I121" s="353">
        <v>27</v>
      </c>
      <c r="J121" s="353">
        <v>27</v>
      </c>
      <c r="K121" s="353">
        <f t="shared" si="8"/>
        <v>100</v>
      </c>
    </row>
    <row r="122" spans="1:11" ht="15.75" customHeight="1">
      <c r="A122" s="239" t="s">
        <v>416</v>
      </c>
      <c r="B122" s="327" t="s">
        <v>652</v>
      </c>
      <c r="C122" s="353">
        <v>15</v>
      </c>
      <c r="D122" s="353">
        <v>12.5</v>
      </c>
      <c r="E122" s="353">
        <f t="shared" si="10"/>
        <v>120</v>
      </c>
      <c r="F122" s="353">
        <v>15</v>
      </c>
      <c r="G122" s="353">
        <v>12.5</v>
      </c>
      <c r="H122" s="353">
        <f t="shared" si="7"/>
        <v>120</v>
      </c>
      <c r="I122" s="353">
        <v>0</v>
      </c>
      <c r="J122" s="353">
        <v>0</v>
      </c>
      <c r="K122" s="353" t="str">
        <f t="shared" si="8"/>
        <v/>
      </c>
    </row>
    <row r="123" spans="1:11" ht="15.75" customHeight="1">
      <c r="A123" s="239" t="s">
        <v>417</v>
      </c>
      <c r="B123" s="327" t="s">
        <v>652</v>
      </c>
      <c r="C123" s="353">
        <v>1</v>
      </c>
      <c r="D123" s="353">
        <v>1</v>
      </c>
      <c r="E123" s="353">
        <f t="shared" si="10"/>
        <v>100</v>
      </c>
      <c r="F123" s="353">
        <v>1</v>
      </c>
      <c r="G123" s="353">
        <v>1</v>
      </c>
      <c r="H123" s="353">
        <f t="shared" si="7"/>
        <v>100</v>
      </c>
      <c r="I123" s="353">
        <v>0</v>
      </c>
      <c r="J123" s="353">
        <v>0</v>
      </c>
      <c r="K123" s="353" t="str">
        <f t="shared" si="8"/>
        <v/>
      </c>
    </row>
    <row r="124" spans="1:11" ht="15.75" customHeight="1">
      <c r="A124" s="239" t="s">
        <v>418</v>
      </c>
      <c r="B124" s="327" t="s">
        <v>9</v>
      </c>
      <c r="C124" s="353">
        <v>0</v>
      </c>
      <c r="D124" s="353">
        <v>0</v>
      </c>
      <c r="E124" s="353" t="str">
        <f t="shared" si="10"/>
        <v/>
      </c>
      <c r="F124" s="353">
        <v>0</v>
      </c>
      <c r="G124" s="353">
        <v>0</v>
      </c>
      <c r="H124" s="353" t="str">
        <f t="shared" si="7"/>
        <v/>
      </c>
      <c r="I124" s="353">
        <v>0</v>
      </c>
      <c r="J124" s="353">
        <v>0</v>
      </c>
      <c r="K124" s="353" t="str">
        <f t="shared" si="8"/>
        <v/>
      </c>
    </row>
    <row r="125" spans="1:11" ht="15.75" customHeight="1">
      <c r="A125" s="237" t="s">
        <v>419</v>
      </c>
      <c r="B125" s="327" t="s">
        <v>675</v>
      </c>
      <c r="C125" s="353">
        <v>99.333332999999996</v>
      </c>
      <c r="D125" s="353">
        <v>103</v>
      </c>
      <c r="E125" s="353">
        <f t="shared" si="10"/>
        <v>96.440129126213591</v>
      </c>
      <c r="F125" s="353">
        <v>72.333332999999996</v>
      </c>
      <c r="G125" s="353">
        <v>76</v>
      </c>
      <c r="H125" s="353">
        <f t="shared" si="7"/>
        <v>95.175438157894732</v>
      </c>
      <c r="I125" s="353">
        <v>27</v>
      </c>
      <c r="J125" s="353">
        <v>27</v>
      </c>
      <c r="K125" s="353">
        <f t="shared" si="8"/>
        <v>100</v>
      </c>
    </row>
    <row r="126" spans="1:11" ht="15.75" customHeight="1">
      <c r="A126" s="239" t="s">
        <v>420</v>
      </c>
      <c r="B126" s="327" t="s">
        <v>675</v>
      </c>
      <c r="C126" s="353">
        <v>29</v>
      </c>
      <c r="D126" s="353">
        <v>23.5</v>
      </c>
      <c r="E126" s="353">
        <f t="shared" si="10"/>
        <v>123.40425531914893</v>
      </c>
      <c r="F126" s="353">
        <v>28</v>
      </c>
      <c r="G126" s="353">
        <v>22.5</v>
      </c>
      <c r="H126" s="353">
        <f t="shared" si="7"/>
        <v>124.44444444444444</v>
      </c>
      <c r="I126" s="353">
        <v>1</v>
      </c>
      <c r="J126" s="353">
        <v>1</v>
      </c>
      <c r="K126" s="353">
        <f t="shared" si="8"/>
        <v>100</v>
      </c>
    </row>
    <row r="127" spans="1:11" ht="15.75" customHeight="1">
      <c r="A127" s="239" t="s">
        <v>421</v>
      </c>
      <c r="B127" s="327" t="s">
        <v>675</v>
      </c>
      <c r="C127" s="353">
        <v>69.33333300000001</v>
      </c>
      <c r="D127" s="353">
        <v>79.5</v>
      </c>
      <c r="E127" s="353">
        <f t="shared" si="10"/>
        <v>87.211739622641531</v>
      </c>
      <c r="F127" s="353">
        <v>43.333333000000003</v>
      </c>
      <c r="G127" s="353">
        <v>53.5</v>
      </c>
      <c r="H127" s="353">
        <f t="shared" si="7"/>
        <v>80.99688411214953</v>
      </c>
      <c r="I127" s="353">
        <v>26</v>
      </c>
      <c r="J127" s="353">
        <v>26</v>
      </c>
      <c r="K127" s="353">
        <f t="shared" si="8"/>
        <v>100</v>
      </c>
    </row>
    <row r="128" spans="1:11" ht="15.75" customHeight="1">
      <c r="A128" s="237" t="s">
        <v>128</v>
      </c>
      <c r="B128" s="327" t="s">
        <v>676</v>
      </c>
      <c r="C128" s="353">
        <v>0</v>
      </c>
      <c r="D128" s="353"/>
      <c r="E128" s="353" t="str">
        <f t="shared" si="10"/>
        <v/>
      </c>
      <c r="F128" s="353">
        <v>0</v>
      </c>
      <c r="G128" s="353"/>
      <c r="H128" s="353" t="str">
        <f t="shared" si="7"/>
        <v/>
      </c>
      <c r="I128" s="353">
        <v>0</v>
      </c>
      <c r="J128" s="353"/>
      <c r="K128" s="353" t="str">
        <f t="shared" si="8"/>
        <v/>
      </c>
    </row>
    <row r="129" spans="1:11" ht="15.75" customHeight="1">
      <c r="A129" s="237" t="s">
        <v>422</v>
      </c>
      <c r="B129" s="327" t="s">
        <v>675</v>
      </c>
      <c r="C129" s="353">
        <v>27.916667</v>
      </c>
      <c r="D129" s="353">
        <v>36</v>
      </c>
      <c r="E129" s="353">
        <f t="shared" si="10"/>
        <v>77.546297222222222</v>
      </c>
      <c r="F129" s="353">
        <v>26.916667</v>
      </c>
      <c r="G129" s="353">
        <v>35</v>
      </c>
      <c r="H129" s="353">
        <f>IF(AND(F129&lt;&gt;0,G129&lt;&gt;0),F129/G129*100,"")</f>
        <v>76.904762857142856</v>
      </c>
      <c r="I129" s="353">
        <v>1</v>
      </c>
      <c r="J129" s="353">
        <v>1</v>
      </c>
      <c r="K129" s="353">
        <f t="shared" si="8"/>
        <v>100</v>
      </c>
    </row>
    <row r="130" spans="1:11" ht="15.75" customHeight="1">
      <c r="A130" s="239" t="s">
        <v>348</v>
      </c>
      <c r="B130" s="327" t="s">
        <v>675</v>
      </c>
      <c r="C130" s="353">
        <v>12.75</v>
      </c>
      <c r="D130" s="353">
        <v>15</v>
      </c>
      <c r="E130" s="353">
        <f t="shared" si="10"/>
        <v>85</v>
      </c>
      <c r="F130" s="353">
        <v>12.75</v>
      </c>
      <c r="G130" s="353">
        <v>15</v>
      </c>
      <c r="H130" s="353">
        <f t="shared" si="7"/>
        <v>85</v>
      </c>
      <c r="I130" s="353">
        <v>0</v>
      </c>
      <c r="J130" s="353">
        <v>0</v>
      </c>
      <c r="K130" s="353" t="str">
        <f t="shared" si="8"/>
        <v/>
      </c>
    </row>
    <row r="131" spans="1:11" ht="15.75" customHeight="1">
      <c r="A131" s="239" t="s">
        <v>423</v>
      </c>
      <c r="B131" s="327" t="s">
        <v>675</v>
      </c>
      <c r="C131" s="353">
        <v>15.166667</v>
      </c>
      <c r="D131" s="353">
        <v>21</v>
      </c>
      <c r="E131" s="353">
        <f t="shared" si="10"/>
        <v>72.222223809523811</v>
      </c>
      <c r="F131" s="353">
        <v>14.166667</v>
      </c>
      <c r="G131" s="353">
        <v>20</v>
      </c>
      <c r="H131" s="353">
        <f t="shared" si="7"/>
        <v>70.833334999999991</v>
      </c>
      <c r="I131" s="353">
        <v>1</v>
      </c>
      <c r="J131" s="353">
        <v>1</v>
      </c>
      <c r="K131" s="353">
        <f t="shared" si="8"/>
        <v>100</v>
      </c>
    </row>
    <row r="132" spans="1:11" ht="15.75" customHeight="1">
      <c r="A132" s="237" t="s">
        <v>424</v>
      </c>
      <c r="B132" s="327" t="s">
        <v>676</v>
      </c>
      <c r="C132" s="353">
        <v>0</v>
      </c>
      <c r="D132" s="353"/>
      <c r="E132" s="353"/>
      <c r="F132" s="353"/>
      <c r="G132" s="353"/>
      <c r="H132" s="353"/>
      <c r="I132" s="353"/>
      <c r="J132" s="353"/>
      <c r="K132" s="353" t="str">
        <f t="shared" si="8"/>
        <v/>
      </c>
    </row>
    <row r="133" spans="1:11" ht="15.75" customHeight="1">
      <c r="A133" s="239" t="s">
        <v>425</v>
      </c>
      <c r="B133" s="327" t="s">
        <v>677</v>
      </c>
      <c r="C133" s="353">
        <v>236.66666666666666</v>
      </c>
      <c r="D133" s="353">
        <v>382.29582247930387</v>
      </c>
      <c r="E133" s="353">
        <f>IF(AND(C133&lt;&gt;0,D133&lt;&gt;0),C133/D133*100,"")</f>
        <v>61.906683973633783</v>
      </c>
      <c r="F133" s="353">
        <v>236.66666666666666</v>
      </c>
      <c r="G133" s="353">
        <v>382.29582247930387</v>
      </c>
      <c r="H133" s="353">
        <f t="shared" ref="H133:H134" si="11">IF(AND(F133&lt;&gt;0,G133&lt;&gt;0),F133/G133*100,"")</f>
        <v>61.906683973633783</v>
      </c>
      <c r="I133" s="353">
        <v>0</v>
      </c>
      <c r="J133" s="353">
        <v>0</v>
      </c>
      <c r="K133" s="353" t="str">
        <f t="shared" ref="K133:K134" si="12">IF(AND(I133&lt;&gt;0,J133&lt;&gt;0),I133/J133*100,"")</f>
        <v/>
      </c>
    </row>
    <row r="134" spans="1:11" ht="15.75" customHeight="1">
      <c r="A134" s="240" t="s">
        <v>426</v>
      </c>
      <c r="B134" s="344" t="s">
        <v>677</v>
      </c>
      <c r="C134" s="354">
        <v>1195.3845891124265</v>
      </c>
      <c r="D134" s="355">
        <v>1059.3809523809523</v>
      </c>
      <c r="E134" s="355">
        <f>IF(AND(C134&lt;&gt;0,D134&lt;&gt;0),C134/D134*100,"")</f>
        <v>112.83802926848996</v>
      </c>
      <c r="F134" s="355">
        <v>1255.0587939986167</v>
      </c>
      <c r="G134" s="355">
        <v>1094.8499999999999</v>
      </c>
      <c r="H134" s="355">
        <f t="shared" si="11"/>
        <v>114.63294460415736</v>
      </c>
      <c r="I134" s="355">
        <v>350</v>
      </c>
      <c r="J134" s="355">
        <v>350</v>
      </c>
      <c r="K134" s="355">
        <f t="shared" si="12"/>
        <v>100</v>
      </c>
    </row>
  </sheetData>
  <mergeCells count="6">
    <mergeCell ref="A1:K1"/>
    <mergeCell ref="A2:A3"/>
    <mergeCell ref="B2:B3"/>
    <mergeCell ref="C2:E2"/>
    <mergeCell ref="F2:H2"/>
    <mergeCell ref="I2:K2"/>
  </mergeCells>
  <phoneticPr fontId="2" type="noConversion"/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1:X133"/>
  <sheetViews>
    <sheetView showZeros="0" zoomScaleNormal="100" workbookViewId="0">
      <pane xSplit="2" ySplit="2" topLeftCell="C42" activePane="bottomRight" state="frozen"/>
      <selection pane="topRight" activeCell="C1" sqref="C1"/>
      <selection pane="bottomLeft" activeCell="A3" sqref="A3"/>
      <selection pane="bottomRight" activeCell="R51" sqref="R51"/>
    </sheetView>
  </sheetViews>
  <sheetFormatPr defaultColWidth="8.25" defaultRowHeight="11.25"/>
  <cols>
    <col min="1" max="1" width="34.125" style="385" customWidth="1"/>
    <col min="2" max="2" width="5.5" style="371" customWidth="1"/>
    <col min="3" max="13" width="7.75" style="371" customWidth="1"/>
    <col min="14" max="14" width="7.75" style="386" customWidth="1"/>
    <col min="15" max="18" width="7.75" style="371" customWidth="1"/>
    <col min="19" max="19" width="10.875" style="386" customWidth="1"/>
    <col min="20" max="16384" width="8.25" style="371"/>
  </cols>
  <sheetData>
    <row r="1" spans="1:19" s="376" customFormat="1" ht="24" customHeight="1">
      <c r="A1" s="458" t="s">
        <v>184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58"/>
      <c r="Q1" s="458"/>
      <c r="R1" s="458"/>
      <c r="S1" s="375"/>
    </row>
    <row r="2" spans="1:19" s="235" customFormat="1" ht="22.9" customHeight="1">
      <c r="A2" s="377" t="s">
        <v>42</v>
      </c>
      <c r="B2" s="378" t="s">
        <v>6</v>
      </c>
      <c r="C2" s="379" t="s">
        <v>105</v>
      </c>
      <c r="D2" s="379" t="s">
        <v>11</v>
      </c>
      <c r="E2" s="379" t="s">
        <v>12</v>
      </c>
      <c r="F2" s="379" t="s">
        <v>13</v>
      </c>
      <c r="G2" s="379" t="s">
        <v>14</v>
      </c>
      <c r="H2" s="379" t="s">
        <v>15</v>
      </c>
      <c r="I2" s="379" t="s">
        <v>16</v>
      </c>
      <c r="J2" s="379" t="s">
        <v>17</v>
      </c>
      <c r="K2" s="379" t="s">
        <v>18</v>
      </c>
      <c r="L2" s="379" t="s">
        <v>19</v>
      </c>
      <c r="M2" s="379" t="s">
        <v>20</v>
      </c>
      <c r="N2" s="379" t="s">
        <v>21</v>
      </c>
      <c r="O2" s="379" t="s">
        <v>22</v>
      </c>
      <c r="P2" s="380" t="s">
        <v>23</v>
      </c>
      <c r="Q2" s="381" t="s">
        <v>182</v>
      </c>
      <c r="R2" s="382" t="s">
        <v>25</v>
      </c>
      <c r="S2" s="242"/>
    </row>
    <row r="3" spans="1:19" s="235" customFormat="1" ht="16.5" customHeight="1">
      <c r="A3" s="237" t="s">
        <v>322</v>
      </c>
      <c r="B3" s="383" t="s">
        <v>323</v>
      </c>
      <c r="C3" s="345">
        <v>1781.5833339999999</v>
      </c>
      <c r="D3" s="345">
        <v>118.333333</v>
      </c>
      <c r="E3" s="345">
        <v>116.25</v>
      </c>
      <c r="F3" s="345">
        <v>117.666667</v>
      </c>
      <c r="G3" s="345">
        <v>120</v>
      </c>
      <c r="H3" s="345">
        <v>80</v>
      </c>
      <c r="I3" s="345">
        <v>55</v>
      </c>
      <c r="J3" s="345">
        <v>60</v>
      </c>
      <c r="K3" s="345">
        <v>147.75</v>
      </c>
      <c r="L3" s="345">
        <v>150</v>
      </c>
      <c r="M3" s="345">
        <v>150</v>
      </c>
      <c r="N3" s="345">
        <v>143</v>
      </c>
      <c r="O3" s="345">
        <v>149.75</v>
      </c>
      <c r="P3" s="345">
        <v>149.75</v>
      </c>
      <c r="Q3" s="345">
        <v>144.08333400000001</v>
      </c>
      <c r="R3" s="346">
        <v>80</v>
      </c>
      <c r="S3" s="242"/>
    </row>
    <row r="4" spans="1:19" s="235" customFormat="1" ht="16.5" customHeight="1">
      <c r="A4" s="237" t="s">
        <v>132</v>
      </c>
      <c r="B4" s="230" t="s">
        <v>330</v>
      </c>
      <c r="C4" s="231">
        <v>2.6096359270677403</v>
      </c>
      <c r="D4" s="231">
        <v>2.4760563450029758</v>
      </c>
      <c r="E4" s="231">
        <v>2.6258064516129034</v>
      </c>
      <c r="F4" s="231">
        <v>2.6388101908249002</v>
      </c>
      <c r="G4" s="231">
        <v>2.7124999999999999</v>
      </c>
      <c r="H4" s="231">
        <v>2.3125</v>
      </c>
      <c r="I4" s="231">
        <v>2.7454545454545456</v>
      </c>
      <c r="J4" s="231">
        <v>2.3208333333333333</v>
      </c>
      <c r="K4" s="231">
        <v>2.6649746192893402</v>
      </c>
      <c r="L4" s="231">
        <v>2.69</v>
      </c>
      <c r="M4" s="231">
        <v>2.74</v>
      </c>
      <c r="N4" s="231">
        <v>2.6421911398601399</v>
      </c>
      <c r="O4" s="231">
        <v>2.5459098497495827</v>
      </c>
      <c r="P4" s="231">
        <v>2.656093489148581</v>
      </c>
      <c r="Q4" s="231">
        <v>2.5240023216286924</v>
      </c>
      <c r="R4" s="232">
        <v>2.5031249999999998</v>
      </c>
      <c r="S4" s="242"/>
    </row>
    <row r="5" spans="1:19" s="235" customFormat="1" ht="16.5" customHeight="1">
      <c r="A5" s="237" t="s">
        <v>427</v>
      </c>
      <c r="B5" s="230" t="s">
        <v>142</v>
      </c>
      <c r="C5" s="231">
        <v>36.808157000000001</v>
      </c>
      <c r="D5" s="231">
        <v>31.762684870307169</v>
      </c>
      <c r="E5" s="231">
        <v>31.882609883701882</v>
      </c>
      <c r="F5" s="231">
        <v>37.880300589371984</v>
      </c>
      <c r="G5" s="231">
        <v>32.983102918586795</v>
      </c>
      <c r="H5" s="231">
        <v>31.167567567567566</v>
      </c>
      <c r="I5" s="231">
        <v>41.019867549668874</v>
      </c>
      <c r="J5" s="231">
        <v>43.281867145421899</v>
      </c>
      <c r="K5" s="231">
        <v>36.840000000000003</v>
      </c>
      <c r="L5" s="231">
        <v>49.692193308550181</v>
      </c>
      <c r="M5" s="231">
        <v>39.17</v>
      </c>
      <c r="N5" s="231">
        <v>32.487428347143741</v>
      </c>
      <c r="O5" s="231">
        <v>41.719213114754098</v>
      </c>
      <c r="P5" s="231">
        <v>29.427781269641734</v>
      </c>
      <c r="Q5" s="231">
        <v>37.148831314254046</v>
      </c>
      <c r="R5" s="232">
        <v>42.162297128589266</v>
      </c>
      <c r="S5" s="242"/>
    </row>
    <row r="6" spans="1:19" s="235" customFormat="1" ht="16.5" customHeight="1">
      <c r="A6" s="237" t="s">
        <v>126</v>
      </c>
      <c r="B6" s="230" t="s">
        <v>325</v>
      </c>
      <c r="C6" s="231">
        <v>0</v>
      </c>
      <c r="D6" s="231">
        <v>0</v>
      </c>
      <c r="E6" s="231">
        <v>0</v>
      </c>
      <c r="F6" s="231">
        <v>0</v>
      </c>
      <c r="G6" s="231">
        <v>0</v>
      </c>
      <c r="H6" s="231">
        <v>0</v>
      </c>
      <c r="I6" s="231">
        <v>0</v>
      </c>
      <c r="J6" s="231">
        <v>0</v>
      </c>
      <c r="K6" s="231">
        <v>0</v>
      </c>
      <c r="L6" s="231">
        <v>0</v>
      </c>
      <c r="M6" s="231">
        <v>0</v>
      </c>
      <c r="N6" s="231">
        <v>0</v>
      </c>
      <c r="O6" s="231">
        <v>0</v>
      </c>
      <c r="P6" s="231">
        <v>0</v>
      </c>
      <c r="Q6" s="231">
        <v>0</v>
      </c>
      <c r="R6" s="232">
        <v>0</v>
      </c>
      <c r="S6" s="242"/>
    </row>
    <row r="7" spans="1:19" s="235" customFormat="1" ht="16.5" customHeight="1">
      <c r="A7" s="237" t="s">
        <v>319</v>
      </c>
      <c r="B7" s="230" t="s">
        <v>326</v>
      </c>
      <c r="C7" s="231">
        <v>1781.5833339999999</v>
      </c>
      <c r="D7" s="231">
        <v>118.333333</v>
      </c>
      <c r="E7" s="231">
        <v>116.25</v>
      </c>
      <c r="F7" s="231">
        <v>117.666667</v>
      </c>
      <c r="G7" s="231">
        <v>120</v>
      </c>
      <c r="H7" s="231">
        <v>80</v>
      </c>
      <c r="I7" s="231">
        <v>55</v>
      </c>
      <c r="J7" s="231">
        <v>60</v>
      </c>
      <c r="K7" s="231">
        <v>147.75</v>
      </c>
      <c r="L7" s="231">
        <v>150</v>
      </c>
      <c r="M7" s="231">
        <v>150</v>
      </c>
      <c r="N7" s="231">
        <v>143</v>
      </c>
      <c r="O7" s="231">
        <v>149.75</v>
      </c>
      <c r="P7" s="231">
        <v>149.75</v>
      </c>
      <c r="Q7" s="231">
        <v>144.08333400000001</v>
      </c>
      <c r="R7" s="232">
        <v>80</v>
      </c>
      <c r="S7" s="242"/>
    </row>
    <row r="8" spans="1:19" s="235" customFormat="1" ht="16.5" customHeight="1">
      <c r="A8" s="237" t="s">
        <v>331</v>
      </c>
      <c r="B8" s="230" t="s">
        <v>326</v>
      </c>
      <c r="C8" s="231">
        <v>1765.5833339999999</v>
      </c>
      <c r="D8" s="231">
        <v>118.333333</v>
      </c>
      <c r="E8" s="231">
        <v>116.25</v>
      </c>
      <c r="F8" s="231">
        <v>117.666667</v>
      </c>
      <c r="G8" s="231">
        <v>120</v>
      </c>
      <c r="H8" s="231">
        <v>64</v>
      </c>
      <c r="I8" s="231">
        <v>55</v>
      </c>
      <c r="J8" s="231">
        <v>60</v>
      </c>
      <c r="K8" s="231">
        <v>147.75</v>
      </c>
      <c r="L8" s="231">
        <v>150</v>
      </c>
      <c r="M8" s="231">
        <v>150</v>
      </c>
      <c r="N8" s="231">
        <v>143</v>
      </c>
      <c r="O8" s="231">
        <v>149.75</v>
      </c>
      <c r="P8" s="231">
        <v>149.75</v>
      </c>
      <c r="Q8" s="231">
        <v>144.08333400000001</v>
      </c>
      <c r="R8" s="232">
        <v>80</v>
      </c>
      <c r="S8" s="242"/>
    </row>
    <row r="9" spans="1:19" s="235" customFormat="1" ht="16.5" customHeight="1">
      <c r="A9" s="237" t="s">
        <v>332</v>
      </c>
      <c r="B9" s="230" t="s">
        <v>326</v>
      </c>
      <c r="C9" s="231">
        <v>16</v>
      </c>
      <c r="D9" s="231">
        <v>0</v>
      </c>
      <c r="E9" s="231">
        <v>0</v>
      </c>
      <c r="F9" s="231">
        <v>0</v>
      </c>
      <c r="G9" s="231">
        <v>0</v>
      </c>
      <c r="H9" s="231">
        <v>16</v>
      </c>
      <c r="I9" s="231">
        <v>0</v>
      </c>
      <c r="J9" s="231">
        <v>0</v>
      </c>
      <c r="K9" s="231">
        <v>0</v>
      </c>
      <c r="L9" s="231">
        <v>0</v>
      </c>
      <c r="M9" s="231">
        <v>0</v>
      </c>
      <c r="N9" s="231">
        <v>0</v>
      </c>
      <c r="O9" s="231">
        <v>0</v>
      </c>
      <c r="P9" s="231">
        <v>0</v>
      </c>
      <c r="Q9" s="231">
        <v>0</v>
      </c>
      <c r="R9" s="232">
        <v>0</v>
      </c>
      <c r="S9" s="242"/>
    </row>
    <row r="10" spans="1:19" s="235" customFormat="1" ht="16.5" customHeight="1">
      <c r="A10" s="237" t="s">
        <v>333</v>
      </c>
      <c r="B10" s="230" t="s">
        <v>326</v>
      </c>
      <c r="C10" s="231">
        <v>0</v>
      </c>
      <c r="D10" s="231">
        <v>0</v>
      </c>
      <c r="E10" s="231">
        <v>0</v>
      </c>
      <c r="F10" s="231">
        <v>0</v>
      </c>
      <c r="G10" s="231">
        <v>0</v>
      </c>
      <c r="H10" s="231">
        <v>0</v>
      </c>
      <c r="I10" s="231">
        <v>0</v>
      </c>
      <c r="J10" s="231">
        <v>0</v>
      </c>
      <c r="K10" s="231">
        <v>0</v>
      </c>
      <c r="L10" s="231">
        <v>0</v>
      </c>
      <c r="M10" s="231">
        <v>0</v>
      </c>
      <c r="N10" s="231">
        <v>0</v>
      </c>
      <c r="O10" s="231">
        <v>0</v>
      </c>
      <c r="P10" s="231">
        <v>0</v>
      </c>
      <c r="Q10" s="231">
        <v>0</v>
      </c>
      <c r="R10" s="232">
        <v>0</v>
      </c>
      <c r="S10" s="242"/>
    </row>
    <row r="11" spans="1:19" s="235" customFormat="1" ht="16.5" customHeight="1">
      <c r="A11" s="237" t="s">
        <v>320</v>
      </c>
      <c r="B11" s="230" t="s">
        <v>326</v>
      </c>
      <c r="C11" s="231">
        <v>1781.5833339999999</v>
      </c>
      <c r="D11" s="231">
        <v>118.333333</v>
      </c>
      <c r="E11" s="231">
        <v>116.25</v>
      </c>
      <c r="F11" s="231">
        <v>117.666667</v>
      </c>
      <c r="G11" s="231">
        <v>120</v>
      </c>
      <c r="H11" s="231">
        <v>80</v>
      </c>
      <c r="I11" s="231">
        <v>55</v>
      </c>
      <c r="J11" s="231">
        <v>60</v>
      </c>
      <c r="K11" s="231">
        <v>147.75</v>
      </c>
      <c r="L11" s="231">
        <v>150</v>
      </c>
      <c r="M11" s="231">
        <v>150</v>
      </c>
      <c r="N11" s="231">
        <v>143</v>
      </c>
      <c r="O11" s="231">
        <v>149.75</v>
      </c>
      <c r="P11" s="231">
        <v>149.75</v>
      </c>
      <c r="Q11" s="231">
        <v>144.08333400000001</v>
      </c>
      <c r="R11" s="232">
        <v>80</v>
      </c>
      <c r="S11" s="242"/>
    </row>
    <row r="12" spans="1:19" s="235" customFormat="1" ht="16.5" customHeight="1">
      <c r="A12" s="237" t="s">
        <v>334</v>
      </c>
      <c r="B12" s="230" t="s">
        <v>326</v>
      </c>
      <c r="C12" s="231">
        <v>83.333332999999996</v>
      </c>
      <c r="D12" s="231">
        <v>9.5</v>
      </c>
      <c r="E12" s="231">
        <v>1</v>
      </c>
      <c r="F12" s="231">
        <v>2</v>
      </c>
      <c r="G12" s="231">
        <v>8</v>
      </c>
      <c r="H12" s="231">
        <v>27</v>
      </c>
      <c r="I12" s="231">
        <v>1</v>
      </c>
      <c r="J12" s="231">
        <v>1</v>
      </c>
      <c r="K12" s="231">
        <v>19</v>
      </c>
      <c r="L12" s="231">
        <v>1</v>
      </c>
      <c r="M12" s="231">
        <v>2</v>
      </c>
      <c r="N12" s="231">
        <v>4.8333329999999997</v>
      </c>
      <c r="O12" s="231">
        <v>0</v>
      </c>
      <c r="P12" s="231">
        <v>3</v>
      </c>
      <c r="Q12" s="231">
        <v>2</v>
      </c>
      <c r="R12" s="232">
        <v>2</v>
      </c>
      <c r="S12" s="242"/>
    </row>
    <row r="13" spans="1:19" s="235" customFormat="1" ht="16.5" customHeight="1">
      <c r="A13" s="237" t="s">
        <v>335</v>
      </c>
      <c r="B13" s="230" t="s">
        <v>326</v>
      </c>
      <c r="C13" s="231">
        <v>999.66666699999996</v>
      </c>
      <c r="D13" s="231">
        <v>13</v>
      </c>
      <c r="E13" s="231">
        <v>69</v>
      </c>
      <c r="F13" s="231">
        <v>50</v>
      </c>
      <c r="G13" s="231">
        <v>39</v>
      </c>
      <c r="H13" s="231">
        <v>11</v>
      </c>
      <c r="I13" s="231">
        <v>40</v>
      </c>
      <c r="J13" s="231">
        <v>59</v>
      </c>
      <c r="K13" s="231">
        <v>60.75</v>
      </c>
      <c r="L13" s="231">
        <v>89</v>
      </c>
      <c r="M13" s="231">
        <v>98</v>
      </c>
      <c r="N13" s="231">
        <v>115.41666699999999</v>
      </c>
      <c r="O13" s="231">
        <v>89.75</v>
      </c>
      <c r="P13" s="231">
        <v>112</v>
      </c>
      <c r="Q13" s="231">
        <v>112.75</v>
      </c>
      <c r="R13" s="232">
        <v>41</v>
      </c>
      <c r="S13" s="242"/>
    </row>
    <row r="14" spans="1:19" s="235" customFormat="1" ht="16.5" customHeight="1">
      <c r="A14" s="237" t="s">
        <v>336</v>
      </c>
      <c r="B14" s="230" t="s">
        <v>326</v>
      </c>
      <c r="C14" s="231">
        <v>27</v>
      </c>
      <c r="D14" s="231">
        <v>1</v>
      </c>
      <c r="E14" s="231">
        <v>8</v>
      </c>
      <c r="F14" s="231">
        <v>1</v>
      </c>
      <c r="G14" s="231">
        <v>0</v>
      </c>
      <c r="H14" s="231">
        <v>0</v>
      </c>
      <c r="I14" s="231">
        <v>1</v>
      </c>
      <c r="J14" s="231">
        <v>0</v>
      </c>
      <c r="K14" s="231">
        <v>0</v>
      </c>
      <c r="L14" s="231">
        <v>0</v>
      </c>
      <c r="M14" s="231">
        <v>6</v>
      </c>
      <c r="N14" s="231">
        <v>0</v>
      </c>
      <c r="O14" s="231">
        <v>5</v>
      </c>
      <c r="P14" s="231">
        <v>3</v>
      </c>
      <c r="Q14" s="231">
        <v>1</v>
      </c>
      <c r="R14" s="232">
        <v>1</v>
      </c>
      <c r="S14" s="242"/>
    </row>
    <row r="15" spans="1:19" s="235" customFormat="1" ht="16.5" customHeight="1">
      <c r="A15" s="237" t="s">
        <v>337</v>
      </c>
      <c r="B15" s="230" t="s">
        <v>326</v>
      </c>
      <c r="C15" s="231">
        <v>349.83333399999998</v>
      </c>
      <c r="D15" s="231">
        <v>43</v>
      </c>
      <c r="E15" s="231">
        <v>18.25</v>
      </c>
      <c r="F15" s="231">
        <v>39.666666999999997</v>
      </c>
      <c r="G15" s="231">
        <v>29</v>
      </c>
      <c r="H15" s="231">
        <v>7</v>
      </c>
      <c r="I15" s="231">
        <v>6</v>
      </c>
      <c r="J15" s="231">
        <v>0</v>
      </c>
      <c r="K15" s="231">
        <v>26</v>
      </c>
      <c r="L15" s="231">
        <v>56</v>
      </c>
      <c r="M15" s="231">
        <v>14</v>
      </c>
      <c r="N15" s="231">
        <v>17.916667</v>
      </c>
      <c r="O15" s="231">
        <v>51</v>
      </c>
      <c r="P15" s="231">
        <v>17</v>
      </c>
      <c r="Q15" s="231">
        <v>11</v>
      </c>
      <c r="R15" s="232">
        <v>14</v>
      </c>
      <c r="S15" s="242"/>
    </row>
    <row r="16" spans="1:19" s="235" customFormat="1" ht="16.5" customHeight="1">
      <c r="A16" s="237" t="s">
        <v>338</v>
      </c>
      <c r="B16" s="230" t="s">
        <v>326</v>
      </c>
      <c r="C16" s="231">
        <v>309.58333300000004</v>
      </c>
      <c r="D16" s="231">
        <v>46.833333000000003</v>
      </c>
      <c r="E16" s="231">
        <v>20</v>
      </c>
      <c r="F16" s="231">
        <v>25</v>
      </c>
      <c r="G16" s="231">
        <v>39</v>
      </c>
      <c r="H16" s="231">
        <v>35</v>
      </c>
      <c r="I16" s="231">
        <v>7</v>
      </c>
      <c r="J16" s="231">
        <v>0</v>
      </c>
      <c r="K16" s="231">
        <v>42</v>
      </c>
      <c r="L16" s="231">
        <v>4</v>
      </c>
      <c r="M16" s="231">
        <v>30</v>
      </c>
      <c r="N16" s="231">
        <v>4.8333329999999997</v>
      </c>
      <c r="O16" s="231">
        <v>4</v>
      </c>
      <c r="P16" s="231">
        <v>13.75</v>
      </c>
      <c r="Q16" s="231">
        <v>16.166667</v>
      </c>
      <c r="R16" s="232">
        <v>22</v>
      </c>
      <c r="S16" s="242"/>
    </row>
    <row r="17" spans="1:24" s="235" customFormat="1" ht="16.5" customHeight="1">
      <c r="A17" s="237" t="s">
        <v>339</v>
      </c>
      <c r="B17" s="230" t="s">
        <v>326</v>
      </c>
      <c r="C17" s="231">
        <v>12.166667</v>
      </c>
      <c r="D17" s="231">
        <v>5</v>
      </c>
      <c r="E17" s="231">
        <v>0</v>
      </c>
      <c r="F17" s="231">
        <v>0</v>
      </c>
      <c r="G17" s="231">
        <v>5</v>
      </c>
      <c r="H17" s="231">
        <v>0</v>
      </c>
      <c r="I17" s="231">
        <v>0</v>
      </c>
      <c r="J17" s="231">
        <v>0</v>
      </c>
      <c r="K17" s="231">
        <v>0</v>
      </c>
      <c r="L17" s="231">
        <v>0</v>
      </c>
      <c r="M17" s="231">
        <v>0</v>
      </c>
      <c r="N17" s="231">
        <v>0</v>
      </c>
      <c r="O17" s="231">
        <v>0</v>
      </c>
      <c r="P17" s="231">
        <v>1</v>
      </c>
      <c r="Q17" s="231">
        <v>1.1666669999999999</v>
      </c>
      <c r="R17" s="232">
        <v>0</v>
      </c>
      <c r="S17" s="242"/>
    </row>
    <row r="18" spans="1:24" s="235" customFormat="1" ht="16.5" customHeight="1">
      <c r="A18" s="237" t="s">
        <v>340</v>
      </c>
      <c r="B18" s="230" t="s">
        <v>326</v>
      </c>
      <c r="C18" s="231">
        <v>0</v>
      </c>
      <c r="D18" s="231">
        <v>0</v>
      </c>
      <c r="E18" s="231">
        <v>0</v>
      </c>
      <c r="F18" s="231">
        <v>0</v>
      </c>
      <c r="G18" s="231">
        <v>0</v>
      </c>
      <c r="H18" s="231">
        <v>0</v>
      </c>
      <c r="I18" s="231">
        <v>0</v>
      </c>
      <c r="J18" s="231">
        <v>0</v>
      </c>
      <c r="K18" s="231">
        <v>0</v>
      </c>
      <c r="L18" s="231">
        <v>0</v>
      </c>
      <c r="M18" s="231">
        <v>0</v>
      </c>
      <c r="N18" s="231">
        <v>0</v>
      </c>
      <c r="O18" s="231">
        <v>0</v>
      </c>
      <c r="P18" s="231">
        <v>0</v>
      </c>
      <c r="Q18" s="231">
        <v>0</v>
      </c>
      <c r="R18" s="232">
        <v>0</v>
      </c>
      <c r="S18" s="242"/>
    </row>
    <row r="19" spans="1:24" s="235" customFormat="1" ht="16.5" customHeight="1">
      <c r="A19" s="237" t="s">
        <v>341</v>
      </c>
      <c r="B19" s="230" t="s">
        <v>326</v>
      </c>
      <c r="C19" s="231">
        <v>0</v>
      </c>
      <c r="D19" s="231">
        <v>0</v>
      </c>
      <c r="E19" s="231">
        <v>0</v>
      </c>
      <c r="F19" s="231">
        <v>0</v>
      </c>
      <c r="G19" s="231">
        <v>0</v>
      </c>
      <c r="H19" s="231">
        <v>0</v>
      </c>
      <c r="I19" s="231">
        <v>0</v>
      </c>
      <c r="J19" s="231">
        <v>0</v>
      </c>
      <c r="K19" s="231">
        <v>0</v>
      </c>
      <c r="L19" s="231">
        <v>0</v>
      </c>
      <c r="M19" s="231">
        <v>0</v>
      </c>
      <c r="N19" s="231">
        <v>0</v>
      </c>
      <c r="O19" s="231">
        <v>0</v>
      </c>
      <c r="P19" s="231">
        <v>0</v>
      </c>
      <c r="Q19" s="231">
        <v>0</v>
      </c>
      <c r="R19" s="232">
        <v>0</v>
      </c>
      <c r="S19" s="242"/>
    </row>
    <row r="20" spans="1:24" s="235" customFormat="1" ht="16.5" customHeight="1">
      <c r="A20" s="237" t="s">
        <v>321</v>
      </c>
      <c r="B20" s="230" t="s">
        <v>326</v>
      </c>
      <c r="C20" s="231">
        <v>1781.5833339999999</v>
      </c>
      <c r="D20" s="231">
        <v>118.333333</v>
      </c>
      <c r="E20" s="231">
        <v>116.25</v>
      </c>
      <c r="F20" s="231">
        <v>117.666667</v>
      </c>
      <c r="G20" s="231">
        <v>120</v>
      </c>
      <c r="H20" s="231">
        <v>80</v>
      </c>
      <c r="I20" s="231">
        <v>55</v>
      </c>
      <c r="J20" s="231">
        <v>60</v>
      </c>
      <c r="K20" s="231">
        <v>147.75</v>
      </c>
      <c r="L20" s="231">
        <v>150</v>
      </c>
      <c r="M20" s="231">
        <v>150</v>
      </c>
      <c r="N20" s="231">
        <v>143</v>
      </c>
      <c r="O20" s="231">
        <v>149.75</v>
      </c>
      <c r="P20" s="231">
        <v>149.75</v>
      </c>
      <c r="Q20" s="231">
        <v>144.08333400000001</v>
      </c>
      <c r="R20" s="232">
        <v>80</v>
      </c>
      <c r="S20" s="242"/>
    </row>
    <row r="21" spans="1:24" s="235" customFormat="1" ht="16.5" customHeight="1">
      <c r="A21" s="239" t="s">
        <v>342</v>
      </c>
      <c r="B21" s="230" t="s">
        <v>326</v>
      </c>
      <c r="C21" s="231">
        <v>486.58333299999998</v>
      </c>
      <c r="D21" s="231">
        <v>64.583332999999996</v>
      </c>
      <c r="E21" s="231">
        <v>37.25</v>
      </c>
      <c r="F21" s="231">
        <v>45.666666999999997</v>
      </c>
      <c r="G21" s="231">
        <v>42</v>
      </c>
      <c r="H21" s="231">
        <v>55</v>
      </c>
      <c r="I21" s="231">
        <v>14</v>
      </c>
      <c r="J21" s="231">
        <v>4</v>
      </c>
      <c r="K21" s="231">
        <v>47</v>
      </c>
      <c r="L21" s="231">
        <v>22</v>
      </c>
      <c r="M21" s="231">
        <v>17</v>
      </c>
      <c r="N21" s="231">
        <v>17.5</v>
      </c>
      <c r="O21" s="231">
        <v>30</v>
      </c>
      <c r="P21" s="231">
        <v>20</v>
      </c>
      <c r="Q21" s="231">
        <v>22.583333</v>
      </c>
      <c r="R21" s="232">
        <v>48</v>
      </c>
      <c r="S21" s="242"/>
    </row>
    <row r="22" spans="1:24" s="235" customFormat="1" ht="16.5" customHeight="1">
      <c r="A22" s="239" t="s">
        <v>343</v>
      </c>
      <c r="B22" s="230" t="s">
        <v>326</v>
      </c>
      <c r="C22" s="231">
        <v>536.33333400000004</v>
      </c>
      <c r="D22" s="231">
        <v>46.75</v>
      </c>
      <c r="E22" s="231">
        <v>37</v>
      </c>
      <c r="F22" s="231">
        <v>31</v>
      </c>
      <c r="G22" s="231">
        <v>49</v>
      </c>
      <c r="H22" s="231">
        <v>25</v>
      </c>
      <c r="I22" s="231">
        <v>10</v>
      </c>
      <c r="J22" s="231">
        <v>15</v>
      </c>
      <c r="K22" s="231">
        <v>57</v>
      </c>
      <c r="L22" s="231">
        <v>40</v>
      </c>
      <c r="M22" s="231">
        <v>47</v>
      </c>
      <c r="N22" s="231">
        <v>48</v>
      </c>
      <c r="O22" s="231">
        <v>32</v>
      </c>
      <c r="P22" s="231">
        <v>50.75</v>
      </c>
      <c r="Q22" s="231">
        <v>34.833334000000001</v>
      </c>
      <c r="R22" s="232">
        <v>13</v>
      </c>
      <c r="S22" s="242"/>
    </row>
    <row r="23" spans="1:24" s="235" customFormat="1" ht="16.5" customHeight="1">
      <c r="A23" s="239" t="s">
        <v>344</v>
      </c>
      <c r="B23" s="230" t="s">
        <v>326</v>
      </c>
      <c r="C23" s="231">
        <v>758.66666699999996</v>
      </c>
      <c r="D23" s="231">
        <v>7</v>
      </c>
      <c r="E23" s="231">
        <v>42</v>
      </c>
      <c r="F23" s="231">
        <v>41</v>
      </c>
      <c r="G23" s="231">
        <v>29</v>
      </c>
      <c r="H23" s="231">
        <v>0</v>
      </c>
      <c r="I23" s="231">
        <v>31</v>
      </c>
      <c r="J23" s="231">
        <v>41</v>
      </c>
      <c r="K23" s="231">
        <v>43.75</v>
      </c>
      <c r="L23" s="231">
        <v>88</v>
      </c>
      <c r="M23" s="231">
        <v>86</v>
      </c>
      <c r="N23" s="231">
        <v>77.5</v>
      </c>
      <c r="O23" s="231">
        <v>87.75</v>
      </c>
      <c r="P23" s="231">
        <v>79</v>
      </c>
      <c r="Q23" s="231">
        <v>86.666667000000004</v>
      </c>
      <c r="R23" s="232">
        <v>19</v>
      </c>
      <c r="S23" s="242"/>
    </row>
    <row r="24" spans="1:24" s="235" customFormat="1" ht="16.5" customHeight="1">
      <c r="A24" s="239" t="s">
        <v>345</v>
      </c>
      <c r="B24" s="230" t="s">
        <v>326</v>
      </c>
      <c r="C24" s="231">
        <v>0</v>
      </c>
      <c r="D24" s="231">
        <v>0</v>
      </c>
      <c r="E24" s="231">
        <v>0</v>
      </c>
      <c r="F24" s="231">
        <v>0</v>
      </c>
      <c r="G24" s="231">
        <v>0</v>
      </c>
      <c r="H24" s="231">
        <v>0</v>
      </c>
      <c r="I24" s="231">
        <v>0</v>
      </c>
      <c r="J24" s="231">
        <v>0</v>
      </c>
      <c r="K24" s="231">
        <v>0</v>
      </c>
      <c r="L24" s="231">
        <v>0</v>
      </c>
      <c r="M24" s="231">
        <v>0</v>
      </c>
      <c r="N24" s="231">
        <v>0</v>
      </c>
      <c r="O24" s="231">
        <v>0</v>
      </c>
      <c r="P24" s="231">
        <v>0</v>
      </c>
      <c r="Q24" s="231">
        <v>0</v>
      </c>
      <c r="R24" s="232">
        <v>0</v>
      </c>
      <c r="S24" s="242"/>
    </row>
    <row r="25" spans="1:24" s="235" customFormat="1" ht="16.5" customHeight="1">
      <c r="A25" s="239" t="s">
        <v>346</v>
      </c>
      <c r="B25" s="230" t="s">
        <v>326</v>
      </c>
      <c r="C25" s="231">
        <v>0</v>
      </c>
      <c r="D25" s="231">
        <v>0</v>
      </c>
      <c r="E25" s="231">
        <v>0</v>
      </c>
      <c r="F25" s="231">
        <v>0</v>
      </c>
      <c r="G25" s="231">
        <v>0</v>
      </c>
      <c r="H25" s="231">
        <v>0</v>
      </c>
      <c r="I25" s="231">
        <v>0</v>
      </c>
      <c r="J25" s="231">
        <v>0</v>
      </c>
      <c r="K25" s="231">
        <v>0</v>
      </c>
      <c r="L25" s="231">
        <v>0</v>
      </c>
      <c r="M25" s="231">
        <v>0</v>
      </c>
      <c r="N25" s="231">
        <v>0</v>
      </c>
      <c r="O25" s="231">
        <v>0</v>
      </c>
      <c r="P25" s="231">
        <v>0</v>
      </c>
      <c r="Q25" s="231">
        <v>0</v>
      </c>
      <c r="R25" s="232">
        <v>0</v>
      </c>
      <c r="S25" s="242"/>
    </row>
    <row r="26" spans="1:24" s="235" customFormat="1" ht="16.5" customHeight="1">
      <c r="A26" s="237" t="s">
        <v>347</v>
      </c>
      <c r="B26" s="230" t="s">
        <v>326</v>
      </c>
      <c r="C26" s="231">
        <v>1781.5833339999999</v>
      </c>
      <c r="D26" s="231">
        <v>118.333333</v>
      </c>
      <c r="E26" s="231">
        <v>116.25</v>
      </c>
      <c r="F26" s="231">
        <v>117.666667</v>
      </c>
      <c r="G26" s="231">
        <v>120</v>
      </c>
      <c r="H26" s="231">
        <v>80</v>
      </c>
      <c r="I26" s="231">
        <v>55</v>
      </c>
      <c r="J26" s="231">
        <v>60</v>
      </c>
      <c r="K26" s="231">
        <v>147.75</v>
      </c>
      <c r="L26" s="231">
        <v>150</v>
      </c>
      <c r="M26" s="231">
        <v>150</v>
      </c>
      <c r="N26" s="231">
        <v>143</v>
      </c>
      <c r="O26" s="231">
        <v>149.75</v>
      </c>
      <c r="P26" s="231">
        <v>149.75</v>
      </c>
      <c r="Q26" s="231">
        <v>144.08333400000001</v>
      </c>
      <c r="R26" s="232">
        <v>80</v>
      </c>
      <c r="S26" s="242"/>
    </row>
    <row r="27" spans="1:24" s="235" customFormat="1" ht="16.5" customHeight="1">
      <c r="A27" s="239" t="s">
        <v>348</v>
      </c>
      <c r="B27" s="230" t="s">
        <v>326</v>
      </c>
      <c r="C27" s="231">
        <f>SUM(D27:R27)</f>
        <v>12.75</v>
      </c>
      <c r="D27" s="231">
        <f>'10-16城镇居住（左右，分续表1、2）'!D27+'10-17农村居住（左右，分续表1、2）'!D27</f>
        <v>0</v>
      </c>
      <c r="E27" s="231">
        <f>'10-16城镇居住（左右，分续表1、2）'!E27+'10-17农村居住（左右，分续表1、2）'!E27</f>
        <v>0</v>
      </c>
      <c r="F27" s="231">
        <f>'10-16城镇居住（左右，分续表1、2）'!F27+'10-17农村居住（左右，分续表1、2）'!F27</f>
        <v>0</v>
      </c>
      <c r="G27" s="231">
        <f>'10-16城镇居住（左右，分续表1、2）'!G27+'10-17农村居住（左右，分续表1、2）'!G27</f>
        <v>1</v>
      </c>
      <c r="H27" s="231">
        <f>'10-16城镇居住（左右，分续表1、2）'!H27+'10-17农村居住（左右，分续表1、2）'!H27</f>
        <v>1</v>
      </c>
      <c r="I27" s="231">
        <f>'10-16城镇居住（左右，分续表1、2）'!I27+'10-17农村居住（左右，分续表1、2）'!I27</f>
        <v>0</v>
      </c>
      <c r="J27" s="231">
        <f>'10-16城镇居住（左右，分续表1、2）'!J27+'10-17农村居住（左右，分续表1、2）'!J27</f>
        <v>0</v>
      </c>
      <c r="K27" s="231">
        <f>'10-16城镇居住（左右，分续表1、2）'!K27+'10-17农村居住（左右，分续表1、2）'!K27</f>
        <v>1</v>
      </c>
      <c r="L27" s="231">
        <f>'10-16城镇居住（左右，分续表1、2）'!L27+'10-17农村居住（左右，分续表1、2）'!L27</f>
        <v>0</v>
      </c>
      <c r="M27" s="231">
        <f>'10-16城镇居住（左右，分续表1、2）'!M27+'10-17农村居住（左右，分续表1、2）'!M27</f>
        <v>0</v>
      </c>
      <c r="N27" s="231">
        <f>'10-16城镇居住（左右，分续表1、2）'!N27+'10-17农村居住（左右，分续表1、2）'!N27</f>
        <v>0</v>
      </c>
      <c r="O27" s="231">
        <f>'10-16城镇居住（左右，分续表1、2）'!O27+'10-17农村居住（左右，分续表1、2）'!O27</f>
        <v>0</v>
      </c>
      <c r="P27" s="231">
        <f>'10-16城镇居住（左右，分续表1、2）'!P27+'10-17农村居住（左右，分续表1、2）'!P27</f>
        <v>9.75</v>
      </c>
      <c r="Q27" s="231">
        <f>'10-16城镇居住（左右，分续表1、2）'!Q27+'10-17农村居住（左右，分续表1、2）'!Q27</f>
        <v>0</v>
      </c>
      <c r="R27" s="232">
        <f>'10-16城镇居住（左右，分续表1、2）'!R27+'10-17农村居住（左右，分续表1、2）'!R27</f>
        <v>0</v>
      </c>
      <c r="S27" s="242"/>
    </row>
    <row r="28" spans="1:24" s="235" customFormat="1" ht="16.5" customHeight="1">
      <c r="A28" s="239" t="s">
        <v>683</v>
      </c>
      <c r="B28" s="230" t="s">
        <v>326</v>
      </c>
      <c r="C28" s="231">
        <f t="shared" ref="C28:C37" si="0">SUM(D28:R28)</f>
        <v>15.166667</v>
      </c>
      <c r="D28" s="231">
        <f>'10-16城镇居住（左右，分续表1、2）'!D28+'10-17农村居住（左右，分续表1、2）'!D28</f>
        <v>1</v>
      </c>
      <c r="E28" s="231">
        <f>'10-16城镇居住（左右，分续表1、2）'!E28+'10-17农村居住（左右，分续表1、2）'!E28</f>
        <v>0</v>
      </c>
      <c r="F28" s="231">
        <f>'10-16城镇居住（左右，分续表1、2）'!F28+'10-17农村居住（左右，分续表1、2）'!F28</f>
        <v>0</v>
      </c>
      <c r="G28" s="231">
        <f>'10-16城镇居住（左右，分续表1、2）'!G28+'10-17农村居住（左右，分续表1、2）'!G28</f>
        <v>11</v>
      </c>
      <c r="H28" s="231">
        <f>'10-16城镇居住（左右，分续表1、2）'!H28+'10-17农村居住（左右，分续表1、2）'!H28</f>
        <v>0</v>
      </c>
      <c r="I28" s="231">
        <f>'10-16城镇居住（左右，分续表1、2）'!I28+'10-17农村居住（左右，分续表1、2）'!I28</f>
        <v>0</v>
      </c>
      <c r="J28" s="231">
        <f>'10-16城镇居住（左右，分续表1、2）'!J28+'10-17农村居住（左右，分续表1、2）'!J28</f>
        <v>0</v>
      </c>
      <c r="K28" s="231">
        <f>'10-16城镇居住（左右，分续表1、2）'!K28+'10-17农村居住（左右，分续表1、2）'!K28</f>
        <v>0</v>
      </c>
      <c r="L28" s="231">
        <f>'10-16城镇居住（左右，分续表1、2）'!L28+'10-17农村居住（左右，分续表1、2）'!L28</f>
        <v>0</v>
      </c>
      <c r="M28" s="231">
        <f>'10-16城镇居住（左右，分续表1、2）'!M28+'10-17农村居住（左右，分续表1、2）'!M28</f>
        <v>1</v>
      </c>
      <c r="N28" s="231">
        <f>'10-16城镇居住（左右，分续表1、2）'!N28+'10-17农村居住（左右，分续表1、2）'!N28</f>
        <v>0</v>
      </c>
      <c r="O28" s="231">
        <f>'10-16城镇居住（左右，分续表1、2）'!O28+'10-17农村居住（左右，分续表1、2）'!O28</f>
        <v>0</v>
      </c>
      <c r="P28" s="231">
        <f>'10-16城镇居住（左右，分续表1、2）'!P28+'10-17农村居住（左右，分续表1、2）'!P28</f>
        <v>0</v>
      </c>
      <c r="Q28" s="231">
        <f>'10-16城镇居住（左右，分续表1、2）'!Q28+'10-17农村居住（左右，分续表1、2）'!Q28</f>
        <v>0.16666700000000001</v>
      </c>
      <c r="R28" s="232">
        <f>'10-16城镇居住（左右，分续表1、2）'!R28+'10-17农村居住（左右，分续表1、2）'!R28</f>
        <v>2</v>
      </c>
      <c r="S28" s="242"/>
    </row>
    <row r="29" spans="1:24" s="235" customFormat="1" ht="16.5" customHeight="1">
      <c r="A29" s="239" t="s">
        <v>684</v>
      </c>
      <c r="B29" s="230" t="s">
        <v>326</v>
      </c>
      <c r="C29" s="231">
        <f t="shared" si="0"/>
        <v>980.33333300000004</v>
      </c>
      <c r="D29" s="231">
        <f>'10-16城镇居住（左右，分续表1、2）'!D29+'10-17农村居住（左右，分续表1、2）'!D29</f>
        <v>7</v>
      </c>
      <c r="E29" s="231">
        <f>'10-16城镇居住（左右，分续表1、2）'!E29+'10-17农村居住（左右，分续表1、2）'!E29</f>
        <v>69</v>
      </c>
      <c r="F29" s="231">
        <f>'10-16城镇居住（左右，分续表1、2）'!F29+'10-17农村居住（左右，分续表1、2）'!F29</f>
        <v>41</v>
      </c>
      <c r="G29" s="231">
        <f>'10-16城镇居住（左右，分续表1、2）'!G29+'10-17农村居住（左右，分续表1、2）'!G29</f>
        <v>33</v>
      </c>
      <c r="H29" s="231">
        <f>'10-16城镇居住（左右，分续表1、2）'!H29+'10-17农村居住（左右，分续表1、2）'!H29</f>
        <v>11</v>
      </c>
      <c r="I29" s="231">
        <f>'10-16城镇居住（左右，分续表1、2）'!I29+'10-17农村居住（左右，分续表1、2）'!I29</f>
        <v>41</v>
      </c>
      <c r="J29" s="231">
        <f>'10-16城镇居住（左右，分续表1、2）'!J29+'10-17农村居住（左右，分续表1、2）'!J29</f>
        <v>57</v>
      </c>
      <c r="K29" s="231">
        <f>'10-16城镇居住（左右，分续表1、2）'!K29+'10-17农村居住（左右，分续表1、2）'!K29</f>
        <v>61.75</v>
      </c>
      <c r="L29" s="231">
        <f>'10-16城镇居住（左右，分续表1、2）'!L29+'10-17农村居住（左右，分续表1、2）'!L29</f>
        <v>90</v>
      </c>
      <c r="M29" s="231">
        <f>'10-16城镇居住（左右，分续表1、2）'!M29+'10-17农村居住（左右，分续表1、2）'!M29</f>
        <v>99</v>
      </c>
      <c r="N29" s="231">
        <f>'10-16城镇居住（左右，分续表1、2）'!N29+'10-17农村居住（左右，分续表1、2）'!N29</f>
        <v>116.33333300000001</v>
      </c>
      <c r="O29" s="231">
        <f>'10-16城镇居住（左右，分续表1、2）'!O29+'10-17农村居住（左右，分续表1、2）'!O29</f>
        <v>89.75</v>
      </c>
      <c r="P29" s="231">
        <f>'10-16城镇居住（左右，分续表1、2）'!P29+'10-17农村居住（左右，分续表1、2）'!P29</f>
        <v>118</v>
      </c>
      <c r="Q29" s="231">
        <f>'10-16城镇居住（左右，分续表1、2）'!Q29+'10-17农村居住（左右，分续表1、2）'!Q29</f>
        <v>106.5</v>
      </c>
      <c r="R29" s="232">
        <f>'10-16城镇居住（左右，分续表1、2）'!R29+'10-17农村居住（左右，分续表1、2）'!R29</f>
        <v>40</v>
      </c>
      <c r="S29" s="233"/>
      <c r="T29" s="234"/>
      <c r="U29" s="234"/>
      <c r="V29" s="234"/>
      <c r="W29" s="234"/>
      <c r="X29" s="234"/>
    </row>
    <row r="30" spans="1:24" s="235" customFormat="1" ht="16.5" customHeight="1">
      <c r="A30" s="239" t="s">
        <v>349</v>
      </c>
      <c r="B30" s="230" t="s">
        <v>326</v>
      </c>
      <c r="C30" s="231">
        <f t="shared" si="0"/>
        <v>495.41666700000007</v>
      </c>
      <c r="D30" s="231">
        <f>'10-16城镇居住（左右，分续表1、2）'!D30+'10-17农村居住（左右，分续表1、2）'!D30</f>
        <v>40</v>
      </c>
      <c r="E30" s="231">
        <f>'10-16城镇居住（左右，分续表1、2）'!E30+'10-17农村居住（左右，分续表1、2）'!E30</f>
        <v>41.25</v>
      </c>
      <c r="F30" s="231">
        <f>'10-16城镇居住（左右，分续表1、2）'!F30+'10-17农村居住（左右，分续表1、2）'!F30</f>
        <v>59.833333000000003</v>
      </c>
      <c r="G30" s="231">
        <f>'10-16城镇居住（左右，分续表1、2）'!G30+'10-17农村居住（左右，分续表1、2）'!G30</f>
        <v>36</v>
      </c>
      <c r="H30" s="231">
        <f>'10-16城镇居住（左右，分续表1、2）'!H30+'10-17农村居住（左右，分续表1、2）'!H30</f>
        <v>37</v>
      </c>
      <c r="I30" s="231">
        <f>'10-16城镇居住（左右，分续表1、2）'!I30+'10-17农村居住（左右，分续表1、2）'!I30</f>
        <v>13</v>
      </c>
      <c r="J30" s="231">
        <f>'10-16城镇居住（左右，分续表1、2）'!J30+'10-17农村居住（左右，分续表1、2）'!J30</f>
        <v>0</v>
      </c>
      <c r="K30" s="231">
        <f>'10-16城镇居住（左右，分续表1、2）'!K30+'10-17农村居住（左右，分续表1、2）'!K30</f>
        <v>37</v>
      </c>
      <c r="L30" s="231">
        <f>'10-16城镇居住（左右，分续表1、2）'!L30+'10-17农村居住（左右，分续表1、2）'!L30</f>
        <v>42</v>
      </c>
      <c r="M30" s="231">
        <f>'10-16城镇居住（左右，分续表1、2）'!M30+'10-17农村居住（左右，分续表1、2）'!M30</f>
        <v>43</v>
      </c>
      <c r="N30" s="231">
        <f>'10-16城镇居住（左右，分续表1、2）'!N30+'10-17农村居住（左右，分续表1、2）'!N30</f>
        <v>24.916667</v>
      </c>
      <c r="O30" s="231">
        <f>'10-16城镇居住（左右，分续表1、2）'!O30+'10-17农村居住（左右，分续表1、2）'!O30</f>
        <v>49</v>
      </c>
      <c r="P30" s="231">
        <f>'10-16城镇居住（左右，分续表1、2）'!P30+'10-17农村居住（左右，分续表1、2）'!P30</f>
        <v>21</v>
      </c>
      <c r="Q30" s="231">
        <f>'10-16城镇居住（左右，分续表1、2）'!Q30+'10-17农村居住（左右，分续表1、2）'!Q30</f>
        <v>30.416667</v>
      </c>
      <c r="R30" s="232">
        <f>'10-16城镇居住（左右，分续表1、2）'!R30+'10-17农村居住（左右，分续表1、2）'!R30</f>
        <v>21</v>
      </c>
      <c r="S30" s="233"/>
      <c r="T30" s="234"/>
      <c r="U30" s="234"/>
      <c r="V30" s="234"/>
      <c r="W30" s="234"/>
      <c r="X30" s="234"/>
    </row>
    <row r="31" spans="1:24" s="235" customFormat="1" ht="16.5" customHeight="1">
      <c r="A31" s="239" t="s">
        <v>350</v>
      </c>
      <c r="B31" s="230" t="s">
        <v>326</v>
      </c>
      <c r="C31" s="231">
        <f t="shared" si="0"/>
        <v>161.16666600000002</v>
      </c>
      <c r="D31" s="231">
        <f>'10-16城镇居住（左右，分续表1、2）'!D31+'10-17农村居住（左右，分续表1、2）'!D31</f>
        <v>38.333333000000003</v>
      </c>
      <c r="E31" s="231">
        <f>'10-16城镇居住（左右，分续表1、2）'!E31+'10-17农村居住（左右，分续表1、2）'!E31</f>
        <v>5</v>
      </c>
      <c r="F31" s="231">
        <f>'10-16城镇居住（左右，分续表1、2）'!F31+'10-17农村居住（左右，分续表1、2）'!F31</f>
        <v>10.833333</v>
      </c>
      <c r="G31" s="231">
        <f>'10-16城镇居住（左右，分续表1、2）'!G31+'10-17农村居住（左右，分续表1、2）'!G31</f>
        <v>6</v>
      </c>
      <c r="H31" s="231">
        <f>'10-16城镇居住（左右，分续表1、2）'!H31+'10-17农村居住（左右，分续表1、2）'!H31</f>
        <v>6</v>
      </c>
      <c r="I31" s="231">
        <f>'10-16城镇居住（左右，分续表1、2）'!I31+'10-17农村居住（左右，分续表1、2）'!I31</f>
        <v>0</v>
      </c>
      <c r="J31" s="231">
        <f>'10-16城镇居住（左右，分续表1、2）'!J31+'10-17农村居住（左右，分续表1、2）'!J31</f>
        <v>2</v>
      </c>
      <c r="K31" s="231">
        <f>'10-16城镇居住（左右，分续表1、2）'!K31+'10-17农村居住（左右，分续表1、2）'!K31</f>
        <v>44</v>
      </c>
      <c r="L31" s="231">
        <f>'10-16城镇居住（左右，分续表1、2）'!L31+'10-17农村居住（左右，分续表1、2）'!L31</f>
        <v>18</v>
      </c>
      <c r="M31" s="231">
        <f>'10-16城镇居住（左右，分续表1、2）'!M31+'10-17农村居住（左右，分续表1、2）'!M31</f>
        <v>6</v>
      </c>
      <c r="N31" s="231">
        <f>'10-16城镇居住（左右，分续表1、2）'!N31+'10-17农村居住（左右，分续表1、2）'!N31</f>
        <v>1</v>
      </c>
      <c r="O31" s="231">
        <f>'10-16城镇居住（左右，分续表1、2）'!O31+'10-17农村居住（左右，分续表1、2）'!O31</f>
        <v>6</v>
      </c>
      <c r="P31" s="231">
        <f>'10-16城镇居住（左右，分续表1、2）'!P31+'10-17农村居住（左右，分续表1、2）'!P31</f>
        <v>0</v>
      </c>
      <c r="Q31" s="231">
        <f>'10-16城镇居住（左右，分续表1、2）'!Q31+'10-17农村居住（左右，分续表1、2）'!Q31</f>
        <v>4</v>
      </c>
      <c r="R31" s="232">
        <f>'10-16城镇居住（左右，分续表1、2）'!R31+'10-17农村居住（左右，分续表1、2）'!R31</f>
        <v>14</v>
      </c>
      <c r="S31" s="242"/>
    </row>
    <row r="32" spans="1:24" s="235" customFormat="1" ht="16.5" customHeight="1">
      <c r="A32" s="239" t="s">
        <v>351</v>
      </c>
      <c r="B32" s="230" t="s">
        <v>326</v>
      </c>
      <c r="C32" s="231">
        <f t="shared" si="0"/>
        <v>12</v>
      </c>
      <c r="D32" s="231">
        <f>'10-16城镇居住（左右，分续表1、2）'!D32+'10-17农村居住（左右，分续表1、2）'!D32</f>
        <v>0</v>
      </c>
      <c r="E32" s="231">
        <f>'10-16城镇居住（左右，分续表1、2）'!E32+'10-17农村居住（左右，分续表1、2）'!E32</f>
        <v>0</v>
      </c>
      <c r="F32" s="231">
        <f>'10-16城镇居住（左右，分续表1、2）'!F32+'10-17农村居住（左右，分续表1、2）'!F32</f>
        <v>0</v>
      </c>
      <c r="G32" s="231">
        <f>'10-16城镇居住（左右，分续表1、2）'!G32+'10-17农村居住（左右，分续表1、2）'!G32</f>
        <v>0</v>
      </c>
      <c r="H32" s="231">
        <f>'10-16城镇居住（左右，分续表1、2）'!H32+'10-17农村居住（左右，分续表1、2）'!H32</f>
        <v>0</v>
      </c>
      <c r="I32" s="231">
        <f>'10-16城镇居住（左右，分续表1、2）'!I32+'10-17农村居住（左右，分续表1、2）'!I32</f>
        <v>0</v>
      </c>
      <c r="J32" s="231">
        <f>'10-16城镇居住（左右，分续表1、2）'!J32+'10-17农村居住（左右，分续表1、2）'!J32</f>
        <v>1</v>
      </c>
      <c r="K32" s="231">
        <f>'10-16城镇居住（左右，分续表1、2）'!K32+'10-17农村居住（左右，分续表1、2）'!K32</f>
        <v>4</v>
      </c>
      <c r="L32" s="231">
        <f>'10-16城镇居住（左右，分续表1、2）'!L32+'10-17农村居住（左右，分续表1、2）'!L32</f>
        <v>0</v>
      </c>
      <c r="M32" s="231">
        <f>'10-16城镇居住（左右，分续表1、2）'!M32+'10-17农村居住（左右，分续表1、2）'!M32</f>
        <v>0</v>
      </c>
      <c r="N32" s="231">
        <f>'10-16城镇居住（左右，分续表1、2）'!N32+'10-17农村居住（左右，分续表1、2）'!N32</f>
        <v>0</v>
      </c>
      <c r="O32" s="231">
        <f>'10-16城镇居住（左右，分续表1、2）'!O32+'10-17农村居住（左右，分续表1、2）'!O32</f>
        <v>5</v>
      </c>
      <c r="P32" s="231">
        <f>'10-16城镇居住（左右，分续表1、2）'!P32+'10-17农村居住（左右，分续表1、2）'!P32</f>
        <v>0</v>
      </c>
      <c r="Q32" s="231">
        <f>'10-16城镇居住（左右，分续表1、2）'!Q32+'10-17农村居住（左右，分续表1、2）'!Q32</f>
        <v>1</v>
      </c>
      <c r="R32" s="232">
        <f>'10-16城镇居住（左右，分续表1、2）'!R32+'10-17农村居住（左右，分续表1、2）'!R32</f>
        <v>1</v>
      </c>
      <c r="S32" s="242"/>
    </row>
    <row r="33" spans="1:19" s="235" customFormat="1" ht="16.5" customHeight="1">
      <c r="A33" s="239" t="s">
        <v>352</v>
      </c>
      <c r="B33" s="230" t="s">
        <v>326</v>
      </c>
      <c r="C33" s="231">
        <f t="shared" si="0"/>
        <v>68</v>
      </c>
      <c r="D33" s="231">
        <f>'10-16城镇居住（左右，分续表1、2）'!D33+'10-17农村居住（左右，分续表1、2）'!D33</f>
        <v>23</v>
      </c>
      <c r="E33" s="231">
        <f>'10-16城镇居住（左右，分续表1、2）'!E33+'10-17农村居住（左右，分续表1、2）'!E33</f>
        <v>1</v>
      </c>
      <c r="F33" s="231">
        <f>'10-16城镇居住（左右，分续表1、2）'!F33+'10-17农村居住（左右，分续表1、2）'!F33</f>
        <v>0</v>
      </c>
      <c r="G33" s="231">
        <f>'10-16城镇居住（左右，分续表1、2）'!G33+'10-17农村居住（左右，分续表1、2）'!G33</f>
        <v>32</v>
      </c>
      <c r="H33" s="231">
        <f>'10-16城镇居住（左右，分续表1、2）'!H33+'10-17农村居住（左右，分续表1、2）'!H33</f>
        <v>9</v>
      </c>
      <c r="I33" s="231">
        <f>'10-16城镇居住（左右，分续表1、2）'!I33+'10-17农村居住（左右，分续表1、2）'!I33</f>
        <v>1</v>
      </c>
      <c r="J33" s="231">
        <f>'10-16城镇居住（左右，分续表1、2）'!J33+'10-17农村居住（左右，分续表1、2）'!J33</f>
        <v>0</v>
      </c>
      <c r="K33" s="231">
        <f>'10-16城镇居住（左右，分续表1、2）'!K33+'10-17农村居住（左右，分续表1、2）'!K33</f>
        <v>0</v>
      </c>
      <c r="L33" s="231">
        <f>'10-16城镇居住（左右，分续表1、2）'!L33+'10-17农村居住（左右，分续表1、2）'!L33</f>
        <v>0</v>
      </c>
      <c r="M33" s="231">
        <f>'10-16城镇居住（左右，分续表1、2）'!M33+'10-17农村居住（左右，分续表1、2）'!M33</f>
        <v>0</v>
      </c>
      <c r="N33" s="231">
        <f>'10-16城镇居住（左右，分续表1、2）'!N33+'10-17农村居住（左右，分续表1、2）'!N33</f>
        <v>0</v>
      </c>
      <c r="O33" s="231">
        <f>'10-16城镇居住（左右，分续表1、2）'!O33+'10-17农村居住（左右，分续表1、2）'!O33</f>
        <v>0</v>
      </c>
      <c r="P33" s="231">
        <f>'10-16城镇居住（左右，分续表1、2）'!P33+'10-17农村居住（左右，分续表1、2）'!P33</f>
        <v>0</v>
      </c>
      <c r="Q33" s="231">
        <f>'10-16城镇居住（左右，分续表1、2）'!Q33+'10-17农村居住（左右，分续表1、2）'!Q33</f>
        <v>2</v>
      </c>
      <c r="R33" s="232">
        <f>'10-16城镇居住（左右，分续表1、2）'!R33+'10-17农村居住（左右，分续表1、2）'!R33</f>
        <v>0</v>
      </c>
      <c r="S33" s="242"/>
    </row>
    <row r="34" spans="1:19" s="235" customFormat="1" ht="16.5" customHeight="1">
      <c r="A34" s="239" t="s">
        <v>685</v>
      </c>
      <c r="B34" s="230" t="s">
        <v>326</v>
      </c>
      <c r="C34" s="231">
        <f t="shared" si="0"/>
        <v>15</v>
      </c>
      <c r="D34" s="231">
        <f>'10-16城镇居住（左右，分续表1、2）'!D34+'10-17农村居住（左右，分续表1、2）'!D34</f>
        <v>5</v>
      </c>
      <c r="E34" s="231">
        <f>'10-16城镇居住（左右，分续表1、2）'!E34+'10-17农村居住（左右，分续表1、2）'!E34</f>
        <v>0</v>
      </c>
      <c r="F34" s="231">
        <f>'10-16城镇居住（左右，分续表1、2）'!F34+'10-17农村居住（左右，分续表1、2）'!F34</f>
        <v>6</v>
      </c>
      <c r="G34" s="231">
        <f>'10-16城镇居住（左右，分续表1、2）'!G34+'10-17农村居住（左右，分续表1、2）'!G34</f>
        <v>0</v>
      </c>
      <c r="H34" s="231">
        <f>'10-16城镇居住（左右，分续表1、2）'!H34+'10-17农村居住（左右，分续表1、2）'!H34</f>
        <v>0</v>
      </c>
      <c r="I34" s="231">
        <f>'10-16城镇居住（左右，分续表1、2）'!I34+'10-17农村居住（左右，分续表1、2）'!I34</f>
        <v>0</v>
      </c>
      <c r="J34" s="231">
        <f>'10-16城镇居住（左右，分续表1、2）'!J34+'10-17农村居住（左右，分续表1、2）'!J34</f>
        <v>0</v>
      </c>
      <c r="K34" s="231">
        <f>'10-16城镇居住（左右，分续表1、2）'!K34+'10-17农村居住（左右，分续表1、2）'!K34</f>
        <v>0</v>
      </c>
      <c r="L34" s="231">
        <f>'10-16城镇居住（左右，分续表1、2）'!L34+'10-17农村居住（左右，分续表1、2）'!L34</f>
        <v>0</v>
      </c>
      <c r="M34" s="231">
        <f>'10-16城镇居住（左右，分续表1、2）'!M34+'10-17农村居住（左右，分续表1、2）'!M34</f>
        <v>1</v>
      </c>
      <c r="N34" s="231">
        <f>'10-16城镇居住（左右，分续表1、2）'!N34+'10-17农村居住（左右，分续表1、2）'!N34</f>
        <v>0</v>
      </c>
      <c r="O34" s="231">
        <f>'10-16城镇居住（左右，分续表1、2）'!O34+'10-17农村居住（左右，分续表1、2）'!O34</f>
        <v>0</v>
      </c>
      <c r="P34" s="231">
        <f>'10-16城镇居住（左右，分续表1、2）'!P34+'10-17农村居住（左右，分续表1、2）'!P34</f>
        <v>1</v>
      </c>
      <c r="Q34" s="231">
        <f>'10-16城镇居住（左右，分续表1、2）'!Q34+'10-17农村居住（左右，分续表1、2）'!Q34</f>
        <v>0</v>
      </c>
      <c r="R34" s="232">
        <f>'10-16城镇居住（左右，分续表1、2）'!R34+'10-17农村居住（左右，分续表1、2）'!R34</f>
        <v>2</v>
      </c>
      <c r="S34" s="242"/>
    </row>
    <row r="35" spans="1:19" s="235" customFormat="1" ht="16.5" customHeight="1">
      <c r="A35" s="239" t="s">
        <v>686</v>
      </c>
      <c r="B35" s="230" t="s">
        <v>326</v>
      </c>
      <c r="C35" s="231">
        <f t="shared" si="0"/>
        <v>4.75</v>
      </c>
      <c r="D35" s="231">
        <f>'10-16城镇居住（左右，分续表1、2）'!D35+'10-17农村居住（左右，分续表1、2）'!D35</f>
        <v>3</v>
      </c>
      <c r="E35" s="231">
        <f>'10-16城镇居住（左右，分续表1、2）'!E35+'10-17农村居住（左右，分续表1、2）'!E35</f>
        <v>0</v>
      </c>
      <c r="F35" s="231">
        <f>'10-16城镇居住（左右，分续表1、2）'!F35+'10-17农村居住（左右，分续表1、2）'!F35</f>
        <v>0</v>
      </c>
      <c r="G35" s="231">
        <f>'10-16城镇居住（左右，分续表1、2）'!G35+'10-17农村居住（左右，分续表1、2）'!G35</f>
        <v>1</v>
      </c>
      <c r="H35" s="231">
        <f>'10-16城镇居住（左右，分续表1、2）'!H35+'10-17农村居住（左右，分续表1、2）'!H35</f>
        <v>0</v>
      </c>
      <c r="I35" s="231">
        <f>'10-16城镇居住（左右，分续表1、2）'!I35+'10-17农村居住（左右，分续表1、2）'!I35</f>
        <v>0</v>
      </c>
      <c r="J35" s="231">
        <f>'10-16城镇居住（左右，分续表1、2）'!J35+'10-17农村居住（左右，分续表1、2）'!J35</f>
        <v>0</v>
      </c>
      <c r="K35" s="231">
        <f>'10-16城镇居住（左右，分续表1、2）'!K35+'10-17农村居住（左右，分续表1、2）'!K35</f>
        <v>0</v>
      </c>
      <c r="L35" s="231">
        <f>'10-16城镇居住（左右，分续表1、2）'!L35+'10-17农村居住（左右，分续表1、2）'!L35</f>
        <v>0</v>
      </c>
      <c r="M35" s="231">
        <f>'10-16城镇居住（左右，分续表1、2）'!M35+'10-17农村居住（左右，分续表1、2）'!M35</f>
        <v>0</v>
      </c>
      <c r="N35" s="231">
        <f>'10-16城镇居住（左右，分续表1、2）'!N35+'10-17农村居住（左右，分续表1、2）'!N35</f>
        <v>0.75</v>
      </c>
      <c r="O35" s="231">
        <f>'10-16城镇居住（左右，分续表1、2）'!O35+'10-17农村居住（左右，分续表1、2）'!O35</f>
        <v>0</v>
      </c>
      <c r="P35" s="231">
        <f>'10-16城镇居住（左右，分续表1、2）'!P35+'10-17农村居住（左右，分续表1、2）'!P35</f>
        <v>0</v>
      </c>
      <c r="Q35" s="231">
        <f>'10-16城镇居住（左右，分续表1、2）'!Q35+'10-17农村居住（左右，分续表1、2）'!Q35</f>
        <v>0</v>
      </c>
      <c r="R35" s="232">
        <f>'10-16城镇居住（左右，分续表1、2）'!R35+'10-17农村居住（左右，分续表1、2）'!R35</f>
        <v>0</v>
      </c>
      <c r="S35" s="242"/>
    </row>
    <row r="36" spans="1:19" s="235" customFormat="1" ht="16.5" customHeight="1">
      <c r="A36" s="239" t="s">
        <v>353</v>
      </c>
      <c r="B36" s="230" t="s">
        <v>326</v>
      </c>
      <c r="C36" s="231">
        <f t="shared" si="0"/>
        <v>17</v>
      </c>
      <c r="D36" s="231">
        <f>'10-16城镇居住（左右，分续表1、2）'!D36+'10-17农村居住（左右，分续表1、2）'!D36</f>
        <v>1</v>
      </c>
      <c r="E36" s="231">
        <f>'10-16城镇居住（左右，分续表1、2）'!E36+'10-17农村居住（左右，分续表1、2）'!E36</f>
        <v>0</v>
      </c>
      <c r="F36" s="231">
        <f>'10-16城镇居住（左右，分续表1、2）'!F36+'10-17农村居住（左右，分续表1、2）'!F36</f>
        <v>0</v>
      </c>
      <c r="G36" s="231">
        <f>'10-16城镇居住（左右，分续表1、2）'!G36+'10-17农村居住（左右，分续表1、2）'!G36</f>
        <v>0</v>
      </c>
      <c r="H36" s="231">
        <f>'10-16城镇居住（左右，分续表1、2）'!H36+'10-17农村居住（左右，分续表1、2）'!H36</f>
        <v>16</v>
      </c>
      <c r="I36" s="231">
        <f>'10-16城镇居住（左右，分续表1、2）'!I36+'10-17农村居住（左右，分续表1、2）'!I36</f>
        <v>0</v>
      </c>
      <c r="J36" s="231">
        <f>'10-16城镇居住（左右，分续表1、2）'!J36+'10-17农村居住（左右，分续表1、2）'!J36</f>
        <v>0</v>
      </c>
      <c r="K36" s="231">
        <f>'10-16城镇居住（左右，分续表1、2）'!K36+'10-17农村居住（左右，分续表1、2）'!K36</f>
        <v>0</v>
      </c>
      <c r="L36" s="231">
        <f>'10-16城镇居住（左右，分续表1、2）'!L36+'10-17农村居住（左右，分续表1、2）'!L36</f>
        <v>0</v>
      </c>
      <c r="M36" s="231">
        <f>'10-16城镇居住（左右，分续表1、2）'!M36+'10-17农村居住（左右，分续表1、2）'!M36</f>
        <v>0</v>
      </c>
      <c r="N36" s="231">
        <f>'10-16城镇居住（左右，分续表1、2）'!N36+'10-17农村居住（左右，分续表1、2）'!N36</f>
        <v>0</v>
      </c>
      <c r="O36" s="231">
        <f>'10-16城镇居住（左右，分续表1、2）'!O36+'10-17农村居住（左右，分续表1、2）'!O36</f>
        <v>0</v>
      </c>
      <c r="P36" s="231">
        <f>'10-16城镇居住（左右，分续表1、2）'!P36+'10-17农村居住（左右，分续表1、2）'!P36</f>
        <v>0</v>
      </c>
      <c r="Q36" s="231">
        <f>'10-16城镇居住（左右，分续表1、2）'!Q36+'10-17农村居住（左右，分续表1、2）'!Q36</f>
        <v>0</v>
      </c>
      <c r="R36" s="232">
        <f>'10-16城镇居住（左右，分续表1、2）'!R36+'10-17农村居住（左右，分续表1、2）'!R36</f>
        <v>0</v>
      </c>
      <c r="S36" s="242"/>
    </row>
    <row r="37" spans="1:19" s="235" customFormat="1" ht="21" customHeight="1">
      <c r="A37" s="239" t="s">
        <v>354</v>
      </c>
      <c r="B37" s="230" t="s">
        <v>326</v>
      </c>
      <c r="C37" s="231">
        <f t="shared" si="0"/>
        <v>0</v>
      </c>
      <c r="D37" s="231">
        <f>'10-16城镇居住（左右，分续表1、2）'!D37+'10-17农村居住（左右，分续表1、2）'!D37</f>
        <v>0</v>
      </c>
      <c r="E37" s="231">
        <f>'10-16城镇居住（左右，分续表1、2）'!E37+'10-17农村居住（左右，分续表1、2）'!E37</f>
        <v>0</v>
      </c>
      <c r="F37" s="231">
        <f>'10-16城镇居住（左右，分续表1、2）'!F37+'10-17农村居住（左右，分续表1、2）'!F37</f>
        <v>0</v>
      </c>
      <c r="G37" s="231">
        <f>'10-16城镇居住（左右，分续表1、2）'!G37+'10-17农村居住（左右，分续表1、2）'!G37</f>
        <v>0</v>
      </c>
      <c r="H37" s="231">
        <f>'10-16城镇居住（左右，分续表1、2）'!H37+'10-17农村居住（左右，分续表1、2）'!H37</f>
        <v>0</v>
      </c>
      <c r="I37" s="231">
        <f>'10-16城镇居住（左右，分续表1、2）'!I37+'10-17农村居住（左右，分续表1、2）'!I37</f>
        <v>0</v>
      </c>
      <c r="J37" s="231">
        <f>'10-16城镇居住（左右，分续表1、2）'!J37+'10-17农村居住（左右，分续表1、2）'!J37</f>
        <v>0</v>
      </c>
      <c r="K37" s="231">
        <f>'10-16城镇居住（左右，分续表1、2）'!K37+'10-17农村居住（左右，分续表1、2）'!K37</f>
        <v>0</v>
      </c>
      <c r="L37" s="231">
        <f>'10-16城镇居住（左右，分续表1、2）'!L37+'10-17农村居住（左右，分续表1、2）'!L37</f>
        <v>0</v>
      </c>
      <c r="M37" s="231">
        <f>'10-16城镇居住（左右，分续表1、2）'!M37+'10-17农村居住（左右，分续表1、2）'!M37</f>
        <v>0</v>
      </c>
      <c r="N37" s="231">
        <f>'10-16城镇居住（左右，分续表1、2）'!N37+'10-17农村居住（左右，分续表1、2）'!N37</f>
        <v>0</v>
      </c>
      <c r="O37" s="231">
        <f>'10-16城镇居住（左右，分续表1、2）'!O37+'10-17农村居住（左右，分续表1、2）'!O37</f>
        <v>0</v>
      </c>
      <c r="P37" s="231">
        <f>'10-16城镇居住（左右，分续表1、2）'!P37+'10-17农村居住（左右，分续表1、2）'!P37</f>
        <v>0</v>
      </c>
      <c r="Q37" s="231">
        <f>'10-16城镇居住（左右，分续表1、2）'!Q37+'10-17农村居住（左右，分续表1、2）'!Q37</f>
        <v>0</v>
      </c>
      <c r="R37" s="232">
        <f>'10-16城镇居住（左右，分续表1、2）'!R37+'10-17农村居住（左右，分续表1、2）'!R37</f>
        <v>0</v>
      </c>
      <c r="S37" s="242"/>
    </row>
    <row r="38" spans="1:19" s="235" customFormat="1" ht="16.5" customHeight="1">
      <c r="A38" s="237" t="s">
        <v>355</v>
      </c>
      <c r="B38" s="230" t="s">
        <v>326</v>
      </c>
      <c r="C38" s="231">
        <v>1781.5833339999999</v>
      </c>
      <c r="D38" s="231">
        <v>118.333333</v>
      </c>
      <c r="E38" s="231">
        <v>116.25</v>
      </c>
      <c r="F38" s="231">
        <v>117.666667</v>
      </c>
      <c r="G38" s="231">
        <v>120</v>
      </c>
      <c r="H38" s="231">
        <v>80</v>
      </c>
      <c r="I38" s="231">
        <v>55</v>
      </c>
      <c r="J38" s="231">
        <v>60</v>
      </c>
      <c r="K38" s="231">
        <v>147.75</v>
      </c>
      <c r="L38" s="231">
        <v>150</v>
      </c>
      <c r="M38" s="231">
        <v>150</v>
      </c>
      <c r="N38" s="231">
        <v>143</v>
      </c>
      <c r="O38" s="231">
        <v>149.75</v>
      </c>
      <c r="P38" s="231">
        <v>149.75</v>
      </c>
      <c r="Q38" s="231">
        <v>144.08333400000001</v>
      </c>
      <c r="R38" s="232">
        <v>80</v>
      </c>
      <c r="S38" s="242"/>
    </row>
    <row r="39" spans="1:19" s="235" customFormat="1" ht="16.5" customHeight="1">
      <c r="A39" s="239" t="s">
        <v>687</v>
      </c>
      <c r="B39" s="230" t="s">
        <v>326</v>
      </c>
      <c r="C39" s="231">
        <v>0</v>
      </c>
      <c r="D39" s="231">
        <v>0</v>
      </c>
      <c r="E39" s="231">
        <v>0</v>
      </c>
      <c r="F39" s="231">
        <v>0</v>
      </c>
      <c r="G39" s="231">
        <v>0</v>
      </c>
      <c r="H39" s="231">
        <v>0</v>
      </c>
      <c r="I39" s="231">
        <v>0</v>
      </c>
      <c r="J39" s="231">
        <v>0</v>
      </c>
      <c r="K39" s="231">
        <v>0</v>
      </c>
      <c r="L39" s="231">
        <v>0</v>
      </c>
      <c r="M39" s="231">
        <v>0</v>
      </c>
      <c r="N39" s="231">
        <v>0</v>
      </c>
      <c r="O39" s="231">
        <v>0</v>
      </c>
      <c r="P39" s="231">
        <v>0</v>
      </c>
      <c r="Q39" s="231">
        <v>0</v>
      </c>
      <c r="R39" s="232">
        <v>0</v>
      </c>
      <c r="S39" s="242"/>
    </row>
    <row r="40" spans="1:19" s="235" customFormat="1" ht="16.5" customHeight="1">
      <c r="A40" s="239" t="s">
        <v>688</v>
      </c>
      <c r="B40" s="230" t="s">
        <v>326</v>
      </c>
      <c r="C40" s="231">
        <v>0</v>
      </c>
      <c r="D40" s="231">
        <v>0</v>
      </c>
      <c r="E40" s="231">
        <v>0</v>
      </c>
      <c r="F40" s="231">
        <v>0</v>
      </c>
      <c r="G40" s="231">
        <v>0</v>
      </c>
      <c r="H40" s="231">
        <v>0</v>
      </c>
      <c r="I40" s="231">
        <v>0</v>
      </c>
      <c r="J40" s="231">
        <v>0</v>
      </c>
      <c r="K40" s="231">
        <v>0</v>
      </c>
      <c r="L40" s="231">
        <v>0</v>
      </c>
      <c r="M40" s="231">
        <v>0</v>
      </c>
      <c r="N40" s="231">
        <v>0</v>
      </c>
      <c r="O40" s="231">
        <v>0</v>
      </c>
      <c r="P40" s="231">
        <v>0</v>
      </c>
      <c r="Q40" s="231">
        <v>0</v>
      </c>
      <c r="R40" s="232">
        <v>0</v>
      </c>
      <c r="S40" s="242"/>
    </row>
    <row r="41" spans="1:19" s="235" customFormat="1" ht="16.5" customHeight="1">
      <c r="A41" s="239" t="s">
        <v>689</v>
      </c>
      <c r="B41" s="230" t="s">
        <v>326</v>
      </c>
      <c r="C41" s="231">
        <v>0</v>
      </c>
      <c r="D41" s="231">
        <v>0</v>
      </c>
      <c r="E41" s="231">
        <v>0</v>
      </c>
      <c r="F41" s="231">
        <v>0</v>
      </c>
      <c r="G41" s="231">
        <v>0</v>
      </c>
      <c r="H41" s="231">
        <v>0</v>
      </c>
      <c r="I41" s="231">
        <v>0</v>
      </c>
      <c r="J41" s="231">
        <v>0</v>
      </c>
      <c r="K41" s="231">
        <v>0</v>
      </c>
      <c r="L41" s="231">
        <v>0</v>
      </c>
      <c r="M41" s="231">
        <v>0</v>
      </c>
      <c r="N41" s="231">
        <v>0</v>
      </c>
      <c r="O41" s="231">
        <v>0</v>
      </c>
      <c r="P41" s="231">
        <v>0</v>
      </c>
      <c r="Q41" s="231">
        <v>0</v>
      </c>
      <c r="R41" s="232">
        <v>0</v>
      </c>
      <c r="S41" s="242"/>
    </row>
    <row r="42" spans="1:19" s="235" customFormat="1" ht="16.5" customHeight="1">
      <c r="A42" s="239" t="s">
        <v>690</v>
      </c>
      <c r="B42" s="230" t="s">
        <v>326</v>
      </c>
      <c r="C42" s="231">
        <v>307.41666700000002</v>
      </c>
      <c r="D42" s="231">
        <v>21.833333</v>
      </c>
      <c r="E42" s="231">
        <v>23</v>
      </c>
      <c r="F42" s="231">
        <v>16</v>
      </c>
      <c r="G42" s="231">
        <v>7</v>
      </c>
      <c r="H42" s="231">
        <v>2</v>
      </c>
      <c r="I42" s="231">
        <v>6</v>
      </c>
      <c r="J42" s="231">
        <v>19</v>
      </c>
      <c r="K42" s="231">
        <v>24</v>
      </c>
      <c r="L42" s="231">
        <v>6</v>
      </c>
      <c r="M42" s="231">
        <v>33</v>
      </c>
      <c r="N42" s="231">
        <v>36.416667000000004</v>
      </c>
      <c r="O42" s="231">
        <v>1</v>
      </c>
      <c r="P42" s="231">
        <v>79.75</v>
      </c>
      <c r="Q42" s="231">
        <v>14.416667</v>
      </c>
      <c r="R42" s="232">
        <v>18</v>
      </c>
      <c r="S42" s="242"/>
    </row>
    <row r="43" spans="1:19" s="235" customFormat="1" ht="16.5" customHeight="1">
      <c r="A43" s="239" t="s">
        <v>691</v>
      </c>
      <c r="B43" s="230" t="s">
        <v>326</v>
      </c>
      <c r="C43" s="231">
        <v>698.5</v>
      </c>
      <c r="D43" s="231">
        <v>76</v>
      </c>
      <c r="E43" s="231">
        <v>64.25</v>
      </c>
      <c r="F43" s="231">
        <v>43.666667000000004</v>
      </c>
      <c r="G43" s="231">
        <v>70</v>
      </c>
      <c r="H43" s="231">
        <v>66</v>
      </c>
      <c r="I43" s="231">
        <v>16</v>
      </c>
      <c r="J43" s="231">
        <v>10</v>
      </c>
      <c r="K43" s="231">
        <v>57</v>
      </c>
      <c r="L43" s="231">
        <v>33</v>
      </c>
      <c r="M43" s="231">
        <v>40</v>
      </c>
      <c r="N43" s="231">
        <v>64.333332999999996</v>
      </c>
      <c r="O43" s="231">
        <v>31</v>
      </c>
      <c r="P43" s="231">
        <v>37</v>
      </c>
      <c r="Q43" s="231">
        <v>62.25</v>
      </c>
      <c r="R43" s="232">
        <v>28</v>
      </c>
      <c r="S43" s="242"/>
    </row>
    <row r="44" spans="1:19" s="235" customFormat="1" ht="16.5" customHeight="1">
      <c r="A44" s="239" t="s">
        <v>692</v>
      </c>
      <c r="B44" s="230" t="s">
        <v>326</v>
      </c>
      <c r="C44" s="231">
        <v>427.75000000000006</v>
      </c>
      <c r="D44" s="231">
        <v>14</v>
      </c>
      <c r="E44" s="231">
        <v>18</v>
      </c>
      <c r="F44" s="231">
        <v>24</v>
      </c>
      <c r="G44" s="231">
        <v>38</v>
      </c>
      <c r="H44" s="231">
        <v>8</v>
      </c>
      <c r="I44" s="231">
        <v>14</v>
      </c>
      <c r="J44" s="231">
        <v>5</v>
      </c>
      <c r="K44" s="231">
        <v>36.75</v>
      </c>
      <c r="L44" s="231">
        <v>21</v>
      </c>
      <c r="M44" s="231">
        <v>39</v>
      </c>
      <c r="N44" s="231">
        <v>25.833333</v>
      </c>
      <c r="O44" s="231">
        <v>98.75</v>
      </c>
      <c r="P44" s="231">
        <v>19</v>
      </c>
      <c r="Q44" s="231">
        <v>52.416667000000004</v>
      </c>
      <c r="R44" s="232">
        <v>14</v>
      </c>
      <c r="S44" s="242"/>
    </row>
    <row r="45" spans="1:19" s="235" customFormat="1" ht="16.5" customHeight="1">
      <c r="A45" s="239" t="s">
        <v>693</v>
      </c>
      <c r="B45" s="230" t="s">
        <v>326</v>
      </c>
      <c r="C45" s="231">
        <v>312.91666699999996</v>
      </c>
      <c r="D45" s="231">
        <v>6.5</v>
      </c>
      <c r="E45" s="231">
        <v>10</v>
      </c>
      <c r="F45" s="231">
        <v>34</v>
      </c>
      <c r="G45" s="231">
        <v>3</v>
      </c>
      <c r="H45" s="231">
        <v>4</v>
      </c>
      <c r="I45" s="231">
        <v>19</v>
      </c>
      <c r="J45" s="231">
        <v>25</v>
      </c>
      <c r="K45" s="231">
        <v>29</v>
      </c>
      <c r="L45" s="231">
        <v>83</v>
      </c>
      <c r="M45" s="231">
        <v>26</v>
      </c>
      <c r="N45" s="231">
        <v>15.416667</v>
      </c>
      <c r="O45" s="231">
        <v>19</v>
      </c>
      <c r="P45" s="231">
        <v>10</v>
      </c>
      <c r="Q45" s="231">
        <v>15</v>
      </c>
      <c r="R45" s="232">
        <v>14</v>
      </c>
      <c r="S45" s="242"/>
    </row>
    <row r="46" spans="1:19" s="235" customFormat="1" ht="16.5" customHeight="1">
      <c r="A46" s="239" t="s">
        <v>694</v>
      </c>
      <c r="B46" s="230" t="s">
        <v>326</v>
      </c>
      <c r="C46" s="231">
        <v>35</v>
      </c>
      <c r="D46" s="231">
        <v>0</v>
      </c>
      <c r="E46" s="231">
        <v>1</v>
      </c>
      <c r="F46" s="231">
        <v>0</v>
      </c>
      <c r="G46" s="231">
        <v>2</v>
      </c>
      <c r="H46" s="231">
        <v>0</v>
      </c>
      <c r="I46" s="231">
        <v>0</v>
      </c>
      <c r="J46" s="231">
        <v>1</v>
      </c>
      <c r="K46" s="231">
        <v>1</v>
      </c>
      <c r="L46" s="231">
        <v>7</v>
      </c>
      <c r="M46" s="231">
        <v>12</v>
      </c>
      <c r="N46" s="231">
        <v>1</v>
      </c>
      <c r="O46" s="231">
        <v>0</v>
      </c>
      <c r="P46" s="231">
        <v>4</v>
      </c>
      <c r="Q46" s="231">
        <v>0</v>
      </c>
      <c r="R46" s="232">
        <v>6</v>
      </c>
      <c r="S46" s="242"/>
    </row>
    <row r="47" spans="1:19" s="235" customFormat="1" ht="16.5" customHeight="1">
      <c r="A47" s="237" t="s">
        <v>356</v>
      </c>
      <c r="B47" s="230" t="s">
        <v>326</v>
      </c>
      <c r="C47" s="231">
        <v>1781.5833339999999</v>
      </c>
      <c r="D47" s="231">
        <v>118.333333</v>
      </c>
      <c r="E47" s="231">
        <v>116.25</v>
      </c>
      <c r="F47" s="231">
        <v>117.666667</v>
      </c>
      <c r="G47" s="231">
        <v>120</v>
      </c>
      <c r="H47" s="231">
        <v>80</v>
      </c>
      <c r="I47" s="231">
        <v>55</v>
      </c>
      <c r="J47" s="231">
        <v>60</v>
      </c>
      <c r="K47" s="231">
        <v>147.75</v>
      </c>
      <c r="L47" s="231">
        <v>150</v>
      </c>
      <c r="M47" s="231">
        <v>150</v>
      </c>
      <c r="N47" s="231">
        <v>143</v>
      </c>
      <c r="O47" s="231">
        <v>149.75</v>
      </c>
      <c r="P47" s="231">
        <v>149.75</v>
      </c>
      <c r="Q47" s="231">
        <v>144.08333400000001</v>
      </c>
      <c r="R47" s="232">
        <v>80</v>
      </c>
      <c r="S47" s="242"/>
    </row>
    <row r="48" spans="1:19" s="235" customFormat="1" ht="16.5" customHeight="1">
      <c r="A48" s="239" t="s">
        <v>357</v>
      </c>
      <c r="B48" s="230" t="s">
        <v>326</v>
      </c>
      <c r="C48" s="231">
        <v>1387.416667</v>
      </c>
      <c r="D48" s="231">
        <v>115.333333</v>
      </c>
      <c r="E48" s="231">
        <v>89.25</v>
      </c>
      <c r="F48" s="231">
        <v>97.666667000000004</v>
      </c>
      <c r="G48" s="231">
        <v>115</v>
      </c>
      <c r="H48" s="231">
        <v>70</v>
      </c>
      <c r="I48" s="231">
        <v>50</v>
      </c>
      <c r="J48" s="231">
        <v>55</v>
      </c>
      <c r="K48" s="231">
        <v>127.75</v>
      </c>
      <c r="L48" s="231">
        <v>85</v>
      </c>
      <c r="M48" s="231">
        <v>103</v>
      </c>
      <c r="N48" s="231">
        <v>104.91666699999999</v>
      </c>
      <c r="O48" s="231">
        <v>131.75</v>
      </c>
      <c r="P48" s="231">
        <v>85.75</v>
      </c>
      <c r="Q48" s="231">
        <v>79</v>
      </c>
      <c r="R48" s="232">
        <v>78</v>
      </c>
      <c r="S48" s="242"/>
    </row>
    <row r="49" spans="1:19" s="235" customFormat="1" ht="16.5" customHeight="1">
      <c r="A49" s="239" t="s">
        <v>358</v>
      </c>
      <c r="B49" s="230" t="s">
        <v>326</v>
      </c>
      <c r="C49" s="231">
        <v>285.75</v>
      </c>
      <c r="D49" s="231">
        <v>3</v>
      </c>
      <c r="E49" s="231">
        <v>14</v>
      </c>
      <c r="F49" s="231">
        <v>16</v>
      </c>
      <c r="G49" s="231">
        <v>5</v>
      </c>
      <c r="H49" s="231">
        <v>10</v>
      </c>
      <c r="I49" s="231">
        <v>5</v>
      </c>
      <c r="J49" s="231">
        <v>5</v>
      </c>
      <c r="K49" s="231">
        <v>11</v>
      </c>
      <c r="L49" s="231">
        <v>40</v>
      </c>
      <c r="M49" s="231">
        <v>38</v>
      </c>
      <c r="N49" s="231">
        <v>37.083333000000003</v>
      </c>
      <c r="O49" s="231">
        <v>18</v>
      </c>
      <c r="P49" s="231">
        <v>38</v>
      </c>
      <c r="Q49" s="231">
        <v>43.666667000000004</v>
      </c>
      <c r="R49" s="232">
        <v>2</v>
      </c>
      <c r="S49" s="242"/>
    </row>
    <row r="50" spans="1:19" s="235" customFormat="1" ht="16.5" customHeight="1">
      <c r="A50" s="239" t="s">
        <v>387</v>
      </c>
      <c r="B50" s="230" t="s">
        <v>326</v>
      </c>
      <c r="C50" s="231">
        <v>108.416667</v>
      </c>
      <c r="D50" s="231">
        <v>0</v>
      </c>
      <c r="E50" s="231">
        <v>13</v>
      </c>
      <c r="F50" s="231">
        <v>4</v>
      </c>
      <c r="G50" s="231">
        <v>0</v>
      </c>
      <c r="H50" s="231">
        <v>0</v>
      </c>
      <c r="I50" s="231">
        <v>0</v>
      </c>
      <c r="J50" s="231">
        <v>0</v>
      </c>
      <c r="K50" s="231">
        <v>9</v>
      </c>
      <c r="L50" s="231">
        <v>25</v>
      </c>
      <c r="M50" s="231">
        <v>9</v>
      </c>
      <c r="N50" s="231">
        <v>1</v>
      </c>
      <c r="O50" s="231">
        <v>0</v>
      </c>
      <c r="P50" s="231">
        <v>26</v>
      </c>
      <c r="Q50" s="231">
        <v>21.416667</v>
      </c>
      <c r="R50" s="232">
        <v>0</v>
      </c>
      <c r="S50" s="242"/>
    </row>
    <row r="51" spans="1:19" s="235" customFormat="1" ht="16.5" customHeight="1">
      <c r="A51" s="237" t="s">
        <v>359</v>
      </c>
      <c r="B51" s="230" t="s">
        <v>326</v>
      </c>
      <c r="C51" s="231">
        <v>1781.5833339999999</v>
      </c>
      <c r="D51" s="231">
        <v>118.333333</v>
      </c>
      <c r="E51" s="231">
        <v>116.25</v>
      </c>
      <c r="F51" s="231">
        <v>117.666667</v>
      </c>
      <c r="G51" s="231">
        <v>120</v>
      </c>
      <c r="H51" s="231">
        <v>80</v>
      </c>
      <c r="I51" s="231">
        <v>55</v>
      </c>
      <c r="J51" s="231">
        <v>60</v>
      </c>
      <c r="K51" s="231">
        <v>147.75</v>
      </c>
      <c r="L51" s="231">
        <v>150</v>
      </c>
      <c r="M51" s="231">
        <v>150</v>
      </c>
      <c r="N51" s="231">
        <v>143</v>
      </c>
      <c r="O51" s="231">
        <v>149.75</v>
      </c>
      <c r="P51" s="231">
        <v>149.75</v>
      </c>
      <c r="Q51" s="231">
        <v>144.08333400000001</v>
      </c>
      <c r="R51" s="232">
        <v>80</v>
      </c>
      <c r="S51" s="242"/>
    </row>
    <row r="52" spans="1:19" s="235" customFormat="1" ht="16.5" customHeight="1">
      <c r="A52" s="239" t="s">
        <v>360</v>
      </c>
      <c r="B52" s="230" t="s">
        <v>326</v>
      </c>
      <c r="C52" s="231">
        <v>1629.0833339999999</v>
      </c>
      <c r="D52" s="231">
        <v>118.333333</v>
      </c>
      <c r="E52" s="231">
        <v>114.25</v>
      </c>
      <c r="F52" s="231">
        <v>117.666667</v>
      </c>
      <c r="G52" s="231">
        <v>120</v>
      </c>
      <c r="H52" s="231">
        <v>80</v>
      </c>
      <c r="I52" s="231">
        <v>54</v>
      </c>
      <c r="J52" s="231">
        <v>59</v>
      </c>
      <c r="K52" s="231">
        <v>145.75</v>
      </c>
      <c r="L52" s="231">
        <v>99</v>
      </c>
      <c r="M52" s="231">
        <v>146</v>
      </c>
      <c r="N52" s="231">
        <v>122.5</v>
      </c>
      <c r="O52" s="231">
        <v>139.75</v>
      </c>
      <c r="P52" s="231">
        <v>93.75</v>
      </c>
      <c r="Q52" s="231">
        <v>139.08333400000001</v>
      </c>
      <c r="R52" s="232">
        <v>80</v>
      </c>
      <c r="S52" s="242"/>
    </row>
    <row r="53" spans="1:19" s="235" customFormat="1" ht="16.5" customHeight="1">
      <c r="A53" s="239" t="s">
        <v>361</v>
      </c>
      <c r="B53" s="230" t="s">
        <v>326</v>
      </c>
      <c r="C53" s="231">
        <v>12</v>
      </c>
      <c r="D53" s="231">
        <v>0</v>
      </c>
      <c r="E53" s="231">
        <v>2</v>
      </c>
      <c r="F53" s="231">
        <v>0</v>
      </c>
      <c r="G53" s="231">
        <v>0</v>
      </c>
      <c r="H53" s="231">
        <v>0</v>
      </c>
      <c r="I53" s="231">
        <v>1</v>
      </c>
      <c r="J53" s="231">
        <v>1</v>
      </c>
      <c r="K53" s="231">
        <v>2</v>
      </c>
      <c r="L53" s="231">
        <v>1</v>
      </c>
      <c r="M53" s="231">
        <v>4</v>
      </c>
      <c r="N53" s="231">
        <v>0</v>
      </c>
      <c r="O53" s="231">
        <v>0</v>
      </c>
      <c r="P53" s="231">
        <v>1</v>
      </c>
      <c r="Q53" s="231">
        <v>0</v>
      </c>
      <c r="R53" s="232">
        <v>0</v>
      </c>
      <c r="S53" s="242"/>
    </row>
    <row r="54" spans="1:19" s="235" customFormat="1" ht="16.5" customHeight="1">
      <c r="A54" s="239" t="s">
        <v>362</v>
      </c>
      <c r="B54" s="230" t="s">
        <v>326</v>
      </c>
      <c r="C54" s="231">
        <v>140.5</v>
      </c>
      <c r="D54" s="231">
        <v>0</v>
      </c>
      <c r="E54" s="231">
        <v>0</v>
      </c>
      <c r="F54" s="231">
        <v>0</v>
      </c>
      <c r="G54" s="231">
        <v>0</v>
      </c>
      <c r="H54" s="231">
        <v>0</v>
      </c>
      <c r="I54" s="231">
        <v>0</v>
      </c>
      <c r="J54" s="231">
        <v>0</v>
      </c>
      <c r="K54" s="231">
        <v>0</v>
      </c>
      <c r="L54" s="231">
        <v>50</v>
      </c>
      <c r="M54" s="231">
        <v>0</v>
      </c>
      <c r="N54" s="231">
        <v>20.5</v>
      </c>
      <c r="O54" s="231">
        <v>10</v>
      </c>
      <c r="P54" s="231">
        <v>55</v>
      </c>
      <c r="Q54" s="231">
        <v>5</v>
      </c>
      <c r="R54" s="232">
        <v>0</v>
      </c>
      <c r="S54" s="242"/>
    </row>
    <row r="55" spans="1:19" s="235" customFormat="1" ht="16.5" customHeight="1">
      <c r="A55" s="237" t="s">
        <v>363</v>
      </c>
      <c r="B55" s="230" t="s">
        <v>326</v>
      </c>
      <c r="C55" s="231">
        <v>1781.5833339999999</v>
      </c>
      <c r="D55" s="231">
        <v>118.333333</v>
      </c>
      <c r="E55" s="231">
        <v>116.25</v>
      </c>
      <c r="F55" s="231">
        <v>117.666667</v>
      </c>
      <c r="G55" s="231">
        <v>120</v>
      </c>
      <c r="H55" s="231">
        <v>80</v>
      </c>
      <c r="I55" s="231">
        <v>55</v>
      </c>
      <c r="J55" s="231">
        <v>60</v>
      </c>
      <c r="K55" s="231">
        <v>147.75</v>
      </c>
      <c r="L55" s="231">
        <v>150</v>
      </c>
      <c r="M55" s="231">
        <v>150</v>
      </c>
      <c r="N55" s="231">
        <v>143</v>
      </c>
      <c r="O55" s="231">
        <v>149.75</v>
      </c>
      <c r="P55" s="231">
        <v>149.75</v>
      </c>
      <c r="Q55" s="231">
        <v>144.08333400000001</v>
      </c>
      <c r="R55" s="232">
        <v>80</v>
      </c>
      <c r="S55" s="242"/>
    </row>
    <row r="56" spans="1:19" s="235" customFormat="1" ht="16.5" customHeight="1">
      <c r="A56" s="239" t="s">
        <v>695</v>
      </c>
      <c r="B56" s="230" t="s">
        <v>326</v>
      </c>
      <c r="C56" s="231">
        <v>1187.5833339999999</v>
      </c>
      <c r="D56" s="231">
        <v>117.333333</v>
      </c>
      <c r="E56" s="231">
        <v>69.25</v>
      </c>
      <c r="F56" s="231">
        <v>71.66666699999999</v>
      </c>
      <c r="G56" s="231">
        <v>92</v>
      </c>
      <c r="H56" s="231">
        <v>71</v>
      </c>
      <c r="I56" s="231">
        <v>54</v>
      </c>
      <c r="J56" s="231">
        <v>43</v>
      </c>
      <c r="K56" s="231">
        <v>116.75</v>
      </c>
      <c r="L56" s="231">
        <v>86</v>
      </c>
      <c r="M56" s="231">
        <v>114</v>
      </c>
      <c r="N56" s="231">
        <v>86.666667000000004</v>
      </c>
      <c r="O56" s="231">
        <v>80.75</v>
      </c>
      <c r="P56" s="231">
        <v>56.75</v>
      </c>
      <c r="Q56" s="231">
        <v>81.416667000000004</v>
      </c>
      <c r="R56" s="232">
        <v>47</v>
      </c>
      <c r="S56" s="242"/>
    </row>
    <row r="57" spans="1:19" s="235" customFormat="1" ht="16.5" customHeight="1">
      <c r="A57" s="239" t="s">
        <v>696</v>
      </c>
      <c r="B57" s="230" t="s">
        <v>326</v>
      </c>
      <c r="C57" s="231">
        <v>404</v>
      </c>
      <c r="D57" s="231">
        <v>0</v>
      </c>
      <c r="E57" s="231">
        <v>39</v>
      </c>
      <c r="F57" s="231">
        <v>31</v>
      </c>
      <c r="G57" s="231">
        <v>28</v>
      </c>
      <c r="H57" s="231">
        <v>0</v>
      </c>
      <c r="I57" s="231">
        <v>1</v>
      </c>
      <c r="J57" s="231">
        <v>13</v>
      </c>
      <c r="K57" s="231">
        <v>29</v>
      </c>
      <c r="L57" s="231">
        <v>52</v>
      </c>
      <c r="M57" s="231">
        <v>14</v>
      </c>
      <c r="N57" s="231">
        <v>55.333333000000003</v>
      </c>
      <c r="O57" s="231">
        <v>12</v>
      </c>
      <c r="P57" s="231">
        <v>47</v>
      </c>
      <c r="Q57" s="231">
        <v>56.666666999999997</v>
      </c>
      <c r="R57" s="232">
        <v>26</v>
      </c>
      <c r="S57" s="242"/>
    </row>
    <row r="58" spans="1:19" s="235" customFormat="1" ht="16.5" customHeight="1">
      <c r="A58" s="239" t="s">
        <v>697</v>
      </c>
      <c r="B58" s="230" t="s">
        <v>326</v>
      </c>
      <c r="C58" s="231">
        <v>101</v>
      </c>
      <c r="D58" s="231">
        <v>0</v>
      </c>
      <c r="E58" s="231">
        <v>7</v>
      </c>
      <c r="F58" s="231">
        <v>0</v>
      </c>
      <c r="G58" s="231">
        <v>0</v>
      </c>
      <c r="H58" s="231">
        <v>0</v>
      </c>
      <c r="I58" s="231">
        <v>0</v>
      </c>
      <c r="J58" s="231">
        <v>4</v>
      </c>
      <c r="K58" s="231">
        <v>0</v>
      </c>
      <c r="L58" s="231">
        <v>12</v>
      </c>
      <c r="M58" s="231">
        <v>18</v>
      </c>
      <c r="N58" s="231">
        <v>0</v>
      </c>
      <c r="O58" s="231">
        <v>9</v>
      </c>
      <c r="P58" s="231">
        <v>45</v>
      </c>
      <c r="Q58" s="231">
        <v>5</v>
      </c>
      <c r="R58" s="232">
        <v>1</v>
      </c>
      <c r="S58" s="242"/>
    </row>
    <row r="59" spans="1:19" s="235" customFormat="1" ht="16.5" customHeight="1">
      <c r="A59" s="239" t="s">
        <v>698</v>
      </c>
      <c r="B59" s="230" t="s">
        <v>326</v>
      </c>
      <c r="C59" s="231">
        <v>0</v>
      </c>
      <c r="D59" s="231">
        <v>0</v>
      </c>
      <c r="E59" s="231">
        <v>0</v>
      </c>
      <c r="F59" s="231">
        <v>0</v>
      </c>
      <c r="G59" s="231">
        <v>0</v>
      </c>
      <c r="H59" s="231">
        <v>0</v>
      </c>
      <c r="I59" s="231">
        <v>0</v>
      </c>
      <c r="J59" s="231">
        <v>0</v>
      </c>
      <c r="K59" s="231">
        <v>0</v>
      </c>
      <c r="L59" s="231">
        <v>0</v>
      </c>
      <c r="M59" s="231">
        <v>0</v>
      </c>
      <c r="N59" s="231">
        <v>0</v>
      </c>
      <c r="O59" s="231">
        <v>0</v>
      </c>
      <c r="P59" s="231">
        <v>0</v>
      </c>
      <c r="Q59" s="231">
        <v>0</v>
      </c>
      <c r="R59" s="232">
        <v>0</v>
      </c>
      <c r="S59" s="242"/>
    </row>
    <row r="60" spans="1:19" s="235" customFormat="1" ht="16.5" customHeight="1">
      <c r="A60" s="239" t="s">
        <v>699</v>
      </c>
      <c r="B60" s="230" t="s">
        <v>326</v>
      </c>
      <c r="C60" s="231">
        <v>0</v>
      </c>
      <c r="D60" s="231">
        <v>0</v>
      </c>
      <c r="E60" s="231">
        <v>0</v>
      </c>
      <c r="F60" s="231">
        <v>0</v>
      </c>
      <c r="G60" s="231">
        <v>0</v>
      </c>
      <c r="H60" s="231">
        <v>0</v>
      </c>
      <c r="I60" s="231">
        <v>0</v>
      </c>
      <c r="J60" s="231">
        <v>0</v>
      </c>
      <c r="K60" s="231">
        <v>0</v>
      </c>
      <c r="L60" s="231">
        <v>0</v>
      </c>
      <c r="M60" s="231">
        <v>0</v>
      </c>
      <c r="N60" s="231">
        <v>0</v>
      </c>
      <c r="O60" s="231">
        <v>0</v>
      </c>
      <c r="P60" s="231">
        <v>0</v>
      </c>
      <c r="Q60" s="231">
        <v>0</v>
      </c>
      <c r="R60" s="232">
        <v>0</v>
      </c>
      <c r="S60" s="242"/>
    </row>
    <row r="61" spans="1:19" s="235" customFormat="1" ht="16.5" customHeight="1">
      <c r="A61" s="239" t="s">
        <v>700</v>
      </c>
      <c r="B61" s="230" t="s">
        <v>326</v>
      </c>
      <c r="C61" s="231">
        <v>89</v>
      </c>
      <c r="D61" s="231">
        <v>1</v>
      </c>
      <c r="E61" s="231">
        <v>1</v>
      </c>
      <c r="F61" s="231">
        <v>15</v>
      </c>
      <c r="G61" s="231">
        <v>0</v>
      </c>
      <c r="H61" s="231">
        <v>9</v>
      </c>
      <c r="I61" s="231">
        <v>0</v>
      </c>
      <c r="J61" s="231">
        <v>0</v>
      </c>
      <c r="K61" s="231">
        <v>2</v>
      </c>
      <c r="L61" s="231">
        <v>0</v>
      </c>
      <c r="M61" s="231">
        <v>4</v>
      </c>
      <c r="N61" s="231">
        <v>1</v>
      </c>
      <c r="O61" s="231">
        <v>48</v>
      </c>
      <c r="P61" s="231">
        <v>1</v>
      </c>
      <c r="Q61" s="231">
        <v>1</v>
      </c>
      <c r="R61" s="232">
        <v>6</v>
      </c>
      <c r="S61" s="242"/>
    </row>
    <row r="62" spans="1:19" s="235" customFormat="1" ht="16.5" customHeight="1">
      <c r="A62" s="239" t="s">
        <v>701</v>
      </c>
      <c r="B62" s="230" t="s">
        <v>326</v>
      </c>
      <c r="C62" s="231">
        <v>0</v>
      </c>
      <c r="D62" s="231">
        <v>0</v>
      </c>
      <c r="E62" s="231">
        <v>0</v>
      </c>
      <c r="F62" s="231">
        <v>0</v>
      </c>
      <c r="G62" s="231">
        <v>0</v>
      </c>
      <c r="H62" s="231">
        <v>0</v>
      </c>
      <c r="I62" s="231">
        <v>0</v>
      </c>
      <c r="J62" s="231">
        <v>0</v>
      </c>
      <c r="K62" s="231">
        <v>0</v>
      </c>
      <c r="L62" s="231">
        <v>0</v>
      </c>
      <c r="M62" s="231">
        <v>0</v>
      </c>
      <c r="N62" s="231">
        <v>0</v>
      </c>
      <c r="O62" s="231">
        <v>0</v>
      </c>
      <c r="P62" s="231">
        <v>0</v>
      </c>
      <c r="Q62" s="231">
        <v>0</v>
      </c>
      <c r="R62" s="232">
        <v>0</v>
      </c>
      <c r="S62" s="242"/>
    </row>
    <row r="63" spans="1:19" s="235" customFormat="1" ht="16.5" customHeight="1">
      <c r="A63" s="237" t="s">
        <v>364</v>
      </c>
      <c r="B63" s="230" t="s">
        <v>326</v>
      </c>
      <c r="C63" s="231">
        <v>1781.5833339999999</v>
      </c>
      <c r="D63" s="231">
        <v>118.333333</v>
      </c>
      <c r="E63" s="231">
        <v>116.25</v>
      </c>
      <c r="F63" s="231">
        <v>117.666667</v>
      </c>
      <c r="G63" s="231">
        <v>120</v>
      </c>
      <c r="H63" s="231">
        <v>80</v>
      </c>
      <c r="I63" s="231">
        <v>55</v>
      </c>
      <c r="J63" s="231">
        <v>60</v>
      </c>
      <c r="K63" s="231">
        <v>147.75</v>
      </c>
      <c r="L63" s="231">
        <v>150</v>
      </c>
      <c r="M63" s="231">
        <v>150</v>
      </c>
      <c r="N63" s="231">
        <v>143</v>
      </c>
      <c r="O63" s="231">
        <v>149.75</v>
      </c>
      <c r="P63" s="231">
        <v>149.75</v>
      </c>
      <c r="Q63" s="231">
        <v>144.08333400000001</v>
      </c>
      <c r="R63" s="232">
        <v>80</v>
      </c>
      <c r="S63" s="242"/>
    </row>
    <row r="64" spans="1:19" s="235" customFormat="1" ht="16.5" customHeight="1">
      <c r="A64" s="239" t="s">
        <v>365</v>
      </c>
      <c r="B64" s="230" t="s">
        <v>326</v>
      </c>
      <c r="C64" s="231">
        <v>0</v>
      </c>
      <c r="D64" s="231">
        <v>0</v>
      </c>
      <c r="E64" s="231">
        <v>0</v>
      </c>
      <c r="F64" s="231">
        <v>0</v>
      </c>
      <c r="G64" s="231">
        <v>0</v>
      </c>
      <c r="H64" s="231">
        <v>0</v>
      </c>
      <c r="I64" s="231">
        <v>0</v>
      </c>
      <c r="J64" s="231">
        <v>0</v>
      </c>
      <c r="K64" s="231">
        <v>0</v>
      </c>
      <c r="L64" s="231">
        <v>0</v>
      </c>
      <c r="M64" s="231">
        <v>0</v>
      </c>
      <c r="N64" s="231">
        <v>0</v>
      </c>
      <c r="O64" s="231">
        <v>0</v>
      </c>
      <c r="P64" s="231">
        <v>0</v>
      </c>
      <c r="Q64" s="231">
        <v>0</v>
      </c>
      <c r="R64" s="232">
        <v>0</v>
      </c>
      <c r="S64" s="242"/>
    </row>
    <row r="65" spans="1:19" s="235" customFormat="1" ht="16.5" customHeight="1">
      <c r="A65" s="239" t="s">
        <v>366</v>
      </c>
      <c r="B65" s="230" t="s">
        <v>326</v>
      </c>
      <c r="C65" s="231">
        <v>94.833334000000008</v>
      </c>
      <c r="D65" s="231">
        <v>0</v>
      </c>
      <c r="E65" s="231">
        <v>16</v>
      </c>
      <c r="F65" s="231">
        <v>0</v>
      </c>
      <c r="G65" s="231">
        <v>0</v>
      </c>
      <c r="H65" s="231">
        <v>0</v>
      </c>
      <c r="I65" s="231">
        <v>0</v>
      </c>
      <c r="J65" s="231">
        <v>0</v>
      </c>
      <c r="K65" s="231">
        <v>0</v>
      </c>
      <c r="L65" s="231">
        <v>5</v>
      </c>
      <c r="M65" s="231">
        <v>6</v>
      </c>
      <c r="N65" s="231">
        <v>5</v>
      </c>
      <c r="O65" s="231">
        <v>15</v>
      </c>
      <c r="P65" s="231">
        <v>1</v>
      </c>
      <c r="Q65" s="231">
        <v>32.833334000000001</v>
      </c>
      <c r="R65" s="232">
        <v>14</v>
      </c>
      <c r="S65" s="242"/>
    </row>
    <row r="66" spans="1:19" s="235" customFormat="1" ht="16.5" customHeight="1">
      <c r="A66" s="239" t="s">
        <v>367</v>
      </c>
      <c r="B66" s="230" t="s">
        <v>326</v>
      </c>
      <c r="C66" s="231">
        <v>10</v>
      </c>
      <c r="D66" s="231">
        <v>0</v>
      </c>
      <c r="E66" s="231">
        <v>0</v>
      </c>
      <c r="F66" s="231">
        <v>0</v>
      </c>
      <c r="G66" s="231">
        <v>0</v>
      </c>
      <c r="H66" s="231">
        <v>0</v>
      </c>
      <c r="I66" s="231">
        <v>0</v>
      </c>
      <c r="J66" s="231">
        <v>5</v>
      </c>
      <c r="K66" s="231">
        <v>0</v>
      </c>
      <c r="L66" s="231">
        <v>0</v>
      </c>
      <c r="M66" s="231">
        <v>0</v>
      </c>
      <c r="N66" s="231">
        <v>0</v>
      </c>
      <c r="O66" s="231">
        <v>0</v>
      </c>
      <c r="P66" s="231">
        <v>3</v>
      </c>
      <c r="Q66" s="231">
        <v>0</v>
      </c>
      <c r="R66" s="232">
        <v>2</v>
      </c>
      <c r="S66" s="242"/>
    </row>
    <row r="67" spans="1:19" s="235" customFormat="1" ht="16.5" customHeight="1">
      <c r="A67" s="239" t="s">
        <v>368</v>
      </c>
      <c r="B67" s="230" t="s">
        <v>326</v>
      </c>
      <c r="C67" s="231">
        <v>1676.75</v>
      </c>
      <c r="D67" s="231">
        <v>118.333333</v>
      </c>
      <c r="E67" s="231">
        <v>100.25</v>
      </c>
      <c r="F67" s="231">
        <v>117.666667</v>
      </c>
      <c r="G67" s="231">
        <v>120</v>
      </c>
      <c r="H67" s="231">
        <v>80</v>
      </c>
      <c r="I67" s="231">
        <f>'10-16城镇居住（左右，分续表1、2）'!I67+'10-17农村居住（左右，分续表1、2）'!I67</f>
        <v>55</v>
      </c>
      <c r="J67" s="231">
        <v>55</v>
      </c>
      <c r="K67" s="231">
        <v>147.75</v>
      </c>
      <c r="L67" s="231">
        <v>145</v>
      </c>
      <c r="M67" s="231">
        <v>144</v>
      </c>
      <c r="N67" s="231">
        <v>138</v>
      </c>
      <c r="O67" s="231">
        <v>134.75</v>
      </c>
      <c r="P67" s="231">
        <v>145.75</v>
      </c>
      <c r="Q67" s="231">
        <v>111.25</v>
      </c>
      <c r="R67" s="232">
        <v>64</v>
      </c>
      <c r="S67" s="242"/>
    </row>
    <row r="68" spans="1:19" s="235" customFormat="1" ht="16.5" customHeight="1">
      <c r="A68" s="237" t="s">
        <v>369</v>
      </c>
      <c r="B68" s="230" t="s">
        <v>326</v>
      </c>
      <c r="C68" s="231">
        <v>1781.5833339999999</v>
      </c>
      <c r="D68" s="231">
        <v>118.333333</v>
      </c>
      <c r="E68" s="231">
        <v>116.25</v>
      </c>
      <c r="F68" s="231">
        <v>117.666667</v>
      </c>
      <c r="G68" s="231">
        <v>120</v>
      </c>
      <c r="H68" s="231">
        <v>80</v>
      </c>
      <c r="I68" s="231">
        <v>55</v>
      </c>
      <c r="J68" s="231">
        <v>60</v>
      </c>
      <c r="K68" s="231">
        <v>147.75</v>
      </c>
      <c r="L68" s="231">
        <v>150</v>
      </c>
      <c r="M68" s="231">
        <v>150</v>
      </c>
      <c r="N68" s="231">
        <v>143</v>
      </c>
      <c r="O68" s="231">
        <v>149.75</v>
      </c>
      <c r="P68" s="231">
        <v>149.75</v>
      </c>
      <c r="Q68" s="231">
        <v>144.08333400000001</v>
      </c>
      <c r="R68" s="232">
        <v>80</v>
      </c>
      <c r="S68" s="242"/>
    </row>
    <row r="69" spans="1:19" s="235" customFormat="1" ht="16.5" customHeight="1">
      <c r="A69" s="239" t="s">
        <v>370</v>
      </c>
      <c r="B69" s="230" t="s">
        <v>326</v>
      </c>
      <c r="C69" s="231">
        <v>1578.92</v>
      </c>
      <c r="D69" s="231">
        <f>'10-16城镇居住（左右，分续表1、2）'!D69+'10-17农村居住（左右，分续表1、2）'!D69</f>
        <v>100.833333</v>
      </c>
      <c r="E69" s="231">
        <f>'10-16城镇居住（左右，分续表1、2）'!E69+'10-17农村居住（左右，分续表1、2）'!E69</f>
        <v>94.08333300000001</v>
      </c>
      <c r="F69" s="231">
        <f>'10-16城镇居住（左右，分续表1、2）'!F69+'10-17农村居住（左右，分续表1、2）'!F69</f>
        <v>116.666667</v>
      </c>
      <c r="G69" s="231">
        <f>'10-16城镇居住（左右，分续表1、2）'!G69+'10-17农村居住（左右，分续表1、2）'!G69</f>
        <v>116</v>
      </c>
      <c r="H69" s="231">
        <f>'10-16城镇居住（左右，分续表1、2）'!H69+'10-17农村居住（左右，分续表1、2）'!H69</f>
        <v>70</v>
      </c>
      <c r="I69" s="231">
        <f>'10-16城镇居住（左右，分续表1、2）'!I69+'10-17农村居住（左右，分续表1、2）'!I69</f>
        <v>55</v>
      </c>
      <c r="J69" s="231">
        <f>'10-16城镇居住（左右，分续表1、2）'!J69+'10-17农村居住（左右，分续表1、2）'!J69</f>
        <v>26</v>
      </c>
      <c r="K69" s="231">
        <f>'10-16城镇居住（左右，分续表1、2）'!K69+'10-17农村居住（左右，分续表1、2）'!K69</f>
        <v>144.75</v>
      </c>
      <c r="L69" s="231">
        <f>'10-16城镇居住（左右，分续表1、2）'!L69+'10-17农村居住（左右，分续表1、2）'!L69</f>
        <v>127</v>
      </c>
      <c r="M69" s="231">
        <f>'10-16城镇居住（左右，分续表1、2）'!M69+'10-17农村居住（左右，分续表1、2）'!M69</f>
        <v>133</v>
      </c>
      <c r="N69" s="231">
        <f>'10-16城镇居住（左右，分续表1、2）'!N69+'10-17农村居住（左右，分续表1、2）'!N69</f>
        <v>130</v>
      </c>
      <c r="O69" s="231">
        <f>'10-16城镇居住（左右，分续表1、2）'!O69+'10-17农村居住（左右，分续表1、2）'!O69</f>
        <v>143.75</v>
      </c>
      <c r="P69" s="231">
        <f>'10-16城镇居住（左右，分续表1、2）'!P69+'10-17农村居住（左右，分续表1、2）'!P69</f>
        <v>136.75</v>
      </c>
      <c r="Q69" s="231">
        <f>'10-16城镇居住（左右，分续表1、2）'!Q69+'10-17农村居住（左右，分续表1、2）'!Q69</f>
        <v>127.08666700000001</v>
      </c>
      <c r="R69" s="232">
        <f>'10-16城镇居住（左右，分续表1、2）'!R69+'10-17农村居住（左右，分续表1、2）'!R69</f>
        <v>58</v>
      </c>
      <c r="S69" s="242"/>
    </row>
    <row r="70" spans="1:19" s="235" customFormat="1" ht="16.5" customHeight="1">
      <c r="A70" s="239" t="s">
        <v>371</v>
      </c>
      <c r="B70" s="230" t="s">
        <v>326</v>
      </c>
      <c r="C70" s="231">
        <v>20</v>
      </c>
      <c r="D70" s="231">
        <f>'10-16城镇居住（左右，分续表1、2）'!D70+'10-17农村居住（左右，分续表1、2）'!D70</f>
        <v>0</v>
      </c>
      <c r="E70" s="231">
        <f>'10-16城镇居住（左右，分续表1、2）'!E70+'10-17农村居住（左右，分续表1、2）'!E70</f>
        <v>2</v>
      </c>
      <c r="F70" s="231">
        <f>'10-16城镇居住（左右，分续表1、2）'!F70+'10-17农村居住（左右，分续表1、2）'!F70</f>
        <v>0</v>
      </c>
      <c r="G70" s="231">
        <f>'10-16城镇居住（左右，分续表1、2）'!G70+'10-17农村居住（左右，分续表1、2）'!G70</f>
        <v>0</v>
      </c>
      <c r="H70" s="231">
        <f>'10-16城镇居住（左右，分续表1、2）'!H70+'10-17农村居住（左右，分续表1、2）'!H70</f>
        <v>4</v>
      </c>
      <c r="I70" s="231">
        <f>'10-16城镇居住（左右，分续表1、2）'!I70+'10-17农村居住（左右，分续表1、2）'!I70</f>
        <v>0</v>
      </c>
      <c r="J70" s="231">
        <f>'10-16城镇居住（左右，分续表1、2）'!J70+'10-17农村居住（左右，分续表1、2）'!J70</f>
        <v>5</v>
      </c>
      <c r="K70" s="231">
        <f>'10-16城镇居住（左右，分续表1、2）'!K70+'10-17农村居住（左右，分续表1、2）'!K70</f>
        <v>0</v>
      </c>
      <c r="L70" s="231">
        <f>'10-16城镇居住（左右，分续表1、2）'!L70+'10-17农村居住（左右，分续表1、2）'!L70</f>
        <v>7</v>
      </c>
      <c r="M70" s="231">
        <f>'10-16城镇居住（左右，分续表1、2）'!M70+'10-17农村居住（左右，分续表1、2）'!M70</f>
        <v>2</v>
      </c>
      <c r="N70" s="231">
        <f>'10-16城镇居住（左右，分续表1、2）'!N70+'10-17农村居住（左右，分续表1、2）'!N70</f>
        <v>0</v>
      </c>
      <c r="O70" s="231">
        <f>'10-16城镇居住（左右，分续表1、2）'!O70+'10-17农村居住（左右，分续表1、2）'!O70</f>
        <v>0</v>
      </c>
      <c r="P70" s="231">
        <f>'10-16城镇居住（左右，分续表1、2）'!P70+'10-17农村居住（左右，分续表1、2）'!P70</f>
        <v>0</v>
      </c>
      <c r="Q70" s="231">
        <f>'10-16城镇居住（左右，分续表1、2）'!Q70+'10-17农村居住（左右，分续表1、2）'!Q70</f>
        <v>0</v>
      </c>
      <c r="R70" s="232">
        <f>'10-16城镇居住（左右，分续表1、2）'!R70+'10-17农村居住（左右，分续表1、2）'!R70</f>
        <v>0</v>
      </c>
      <c r="S70" s="242"/>
    </row>
    <row r="71" spans="1:19" s="235" customFormat="1" ht="16.5" customHeight="1">
      <c r="A71" s="239" t="s">
        <v>372</v>
      </c>
      <c r="B71" s="230" t="s">
        <v>326</v>
      </c>
      <c r="C71" s="231">
        <v>51</v>
      </c>
      <c r="D71" s="231">
        <f>'10-16城镇居住（左右，分续表1、2）'!D71+'10-17农村居住（左右，分续表1、2）'!D71</f>
        <v>9</v>
      </c>
      <c r="E71" s="231">
        <f>'10-16城镇居住（左右，分续表1、2）'!E71+'10-17农村居住（左右，分续表1、2）'!E71</f>
        <v>11</v>
      </c>
      <c r="F71" s="231">
        <f>'10-16城镇居住（左右，分续表1、2）'!F71+'10-17农村居住（左右，分续表1、2）'!F71</f>
        <v>1</v>
      </c>
      <c r="G71" s="231">
        <f>'10-16城镇居住（左右，分续表1、2）'!G71+'10-17农村居住（左右，分续表1、2）'!G71</f>
        <v>4</v>
      </c>
      <c r="H71" s="231">
        <f>'10-16城镇居住（左右，分续表1、2）'!H71+'10-17农村居住（左右，分续表1、2）'!H71</f>
        <v>6</v>
      </c>
      <c r="I71" s="231">
        <f>'10-16城镇居住（左右，分续表1、2）'!I71+'10-17农村居住（左右，分续表1、2）'!I71</f>
        <v>0</v>
      </c>
      <c r="J71" s="231">
        <f>'10-16城镇居住（左右，分续表1、2）'!J71+'10-17农村居住（左右，分续表1、2）'!J71</f>
        <v>0</v>
      </c>
      <c r="K71" s="231">
        <f>'10-16城镇居住（左右，分续表1、2）'!K71+'10-17农村居住（左右，分续表1、2）'!K71</f>
        <v>3</v>
      </c>
      <c r="L71" s="231">
        <f>'10-16城镇居住（左右，分续表1、2）'!L71+'10-17农村居住（左右，分续表1、2）'!L71</f>
        <v>0</v>
      </c>
      <c r="M71" s="231">
        <f>'10-16城镇居住（左右，分续表1、2）'!M71+'10-17农村居住（左右，分续表1、2）'!M71</f>
        <v>1</v>
      </c>
      <c r="N71" s="231">
        <f>'10-16城镇居住（左右，分续表1、2）'!N71+'10-17农村居住（左右，分续表1、2）'!N71</f>
        <v>1</v>
      </c>
      <c r="O71" s="231">
        <f>'10-16城镇居住（左右，分续表1、2）'!O71+'10-17农村居住（左右，分续表1、2）'!O71</f>
        <v>6</v>
      </c>
      <c r="P71" s="231">
        <f>'10-16城镇居住（左右，分续表1、2）'!P71+'10-17农村居住（左右，分续表1、2）'!P71</f>
        <v>1</v>
      </c>
      <c r="Q71" s="231">
        <f>'10-16城镇居住（左右，分续表1、2）'!Q71+'10-17农村居住（左右，分续表1、2）'!Q71</f>
        <v>3</v>
      </c>
      <c r="R71" s="232">
        <f>'10-16城镇居住（左右，分续表1、2）'!R71+'10-17农村居住（左右，分续表1、2）'!R71</f>
        <v>5</v>
      </c>
      <c r="S71" s="242"/>
    </row>
    <row r="72" spans="1:19" s="235" customFormat="1" ht="16.5" customHeight="1">
      <c r="A72" s="239" t="s">
        <v>373</v>
      </c>
      <c r="B72" s="230" t="s">
        <v>326</v>
      </c>
      <c r="C72" s="231">
        <v>0</v>
      </c>
      <c r="D72" s="231">
        <f>'10-16城镇居住（左右，分续表1、2）'!D72+'10-17农村居住（左右，分续表1、2）'!D72</f>
        <v>0</v>
      </c>
      <c r="E72" s="231">
        <f>'10-16城镇居住（左右，分续表1、2）'!E72+'10-17农村居住（左右，分续表1、2）'!E72</f>
        <v>0</v>
      </c>
      <c r="F72" s="231">
        <f>'10-16城镇居住（左右，分续表1、2）'!F72+'10-17农村居住（左右，分续表1、2）'!F72</f>
        <v>0</v>
      </c>
      <c r="G72" s="231">
        <f>'10-16城镇居住（左右，分续表1、2）'!G72+'10-17农村居住（左右，分续表1、2）'!G72</f>
        <v>0</v>
      </c>
      <c r="H72" s="231">
        <f>'10-16城镇居住（左右，分续表1、2）'!H72+'10-17农村居住（左右，分续表1、2）'!H72</f>
        <v>0</v>
      </c>
      <c r="I72" s="231">
        <f>'10-16城镇居住（左右，分续表1、2）'!I72+'10-17农村居住（左右，分续表1、2）'!I72</f>
        <v>0</v>
      </c>
      <c r="J72" s="231">
        <f>'10-16城镇居住（左右，分续表1、2）'!J72+'10-17农村居住（左右，分续表1、2）'!J72</f>
        <v>0</v>
      </c>
      <c r="K72" s="231">
        <f>'10-16城镇居住（左右，分续表1、2）'!K72+'10-17农村居住（左右，分续表1、2）'!K72</f>
        <v>0</v>
      </c>
      <c r="L72" s="231">
        <f>'10-16城镇居住（左右，分续表1、2）'!L72+'10-17农村居住（左右，分续表1、2）'!L72</f>
        <v>0</v>
      </c>
      <c r="M72" s="231">
        <f>'10-16城镇居住（左右，分续表1、2）'!M72+'10-17农村居住（左右，分续表1、2）'!M72</f>
        <v>0</v>
      </c>
      <c r="N72" s="231">
        <f>'10-16城镇居住（左右，分续表1、2）'!N72+'10-17农村居住（左右，分续表1、2）'!N72</f>
        <v>0</v>
      </c>
      <c r="O72" s="231">
        <f>'10-16城镇居住（左右，分续表1、2）'!O72+'10-17农村居住（左右，分续表1、2）'!O72</f>
        <v>0</v>
      </c>
      <c r="P72" s="231">
        <f>'10-16城镇居住（左右，分续表1、2）'!P72+'10-17农村居住（左右，分续表1、2）'!P72</f>
        <v>0</v>
      </c>
      <c r="Q72" s="231">
        <f>'10-16城镇居住（左右，分续表1、2）'!Q72+'10-17农村居住（左右，分续表1、2）'!Q72</f>
        <v>0</v>
      </c>
      <c r="R72" s="232">
        <f>'10-16城镇居住（左右，分续表1、2）'!R72+'10-17农村居住（左右，分续表1、2）'!R72</f>
        <v>0</v>
      </c>
      <c r="S72" s="242"/>
    </row>
    <row r="73" spans="1:19" s="176" customFormat="1" ht="16.5" customHeight="1">
      <c r="A73" s="239" t="s">
        <v>374</v>
      </c>
      <c r="B73" s="230" t="s">
        <v>326</v>
      </c>
      <c r="C73" s="231">
        <v>131.66666700000002</v>
      </c>
      <c r="D73" s="231">
        <f>'10-16城镇居住（左右，分续表1、2）'!D73+'10-17农村居住（左右，分续表1、2）'!D73</f>
        <v>8.5</v>
      </c>
      <c r="E73" s="231">
        <f>'10-16城镇居住（左右，分续表1、2）'!E73+'10-17农村居住（左右，分续表1、2）'!E73</f>
        <v>9.1666670000000003</v>
      </c>
      <c r="F73" s="231">
        <f>'10-16城镇居住（左右，分续表1、2）'!F73+'10-17农村居住（左右，分续表1、2）'!F73</f>
        <v>0</v>
      </c>
      <c r="G73" s="231">
        <f>'10-16城镇居住（左右，分续表1、2）'!G73+'10-17农村居住（左右，分续表1、2）'!G73</f>
        <v>0</v>
      </c>
      <c r="H73" s="231">
        <f>'10-16城镇居住（左右，分续表1、2）'!H73+'10-17农村居住（左右，分续表1、2）'!H73</f>
        <v>0</v>
      </c>
      <c r="I73" s="231">
        <f>'10-16城镇居住（左右，分续表1、2）'!I73+'10-17农村居住（左右，分续表1、2）'!I73</f>
        <v>0</v>
      </c>
      <c r="J73" s="231">
        <f>'10-16城镇居住（左右，分续表1、2）'!J73+'10-17农村居住（左右，分续表1、2）'!J73</f>
        <v>29</v>
      </c>
      <c r="K73" s="231">
        <f>'10-16城镇居住（左右，分续表1、2）'!K73+'10-17农村居住（左右，分续表1、2）'!K73</f>
        <v>0</v>
      </c>
      <c r="L73" s="231">
        <f>'10-16城镇居住（左右，分续表1、2）'!L73+'10-17农村居住（左右，分续表1、2）'!L73</f>
        <v>16</v>
      </c>
      <c r="M73" s="231">
        <f>'10-16城镇居住（左右，分续表1、2）'!M73+'10-17农村居住（左右，分续表1、2）'!M73</f>
        <v>14</v>
      </c>
      <c r="N73" s="231">
        <f>'10-16城镇居住（左右，分续表1、2）'!N73+'10-17农村居住（左右，分续表1、2）'!N73</f>
        <v>12</v>
      </c>
      <c r="O73" s="231">
        <f>'10-16城镇居住（左右，分续表1、2）'!O73+'10-17农村居住（左右，分续表1、2）'!O73</f>
        <v>0</v>
      </c>
      <c r="P73" s="231">
        <f>'10-16城镇居住（左右，分续表1、2）'!P73+'10-17农村居住（左右，分续表1、2）'!P73</f>
        <v>12</v>
      </c>
      <c r="Q73" s="231">
        <f>'10-16城镇居住（左右，分续表1、2）'!Q73+'10-17农村居住（左右，分续表1、2）'!Q73</f>
        <v>14</v>
      </c>
      <c r="R73" s="232">
        <f>'10-16城镇居住（左右，分续表1、2）'!R73+'10-17农村居住（左右，分续表1、2）'!R73</f>
        <v>17</v>
      </c>
      <c r="S73" s="248"/>
    </row>
    <row r="74" spans="1:19" s="176" customFormat="1" ht="16.5" customHeight="1">
      <c r="A74" s="237" t="s">
        <v>375</v>
      </c>
      <c r="B74" s="230" t="s">
        <v>326</v>
      </c>
      <c r="C74" s="231">
        <v>1781.5833339999999</v>
      </c>
      <c r="D74" s="231">
        <v>118.333333</v>
      </c>
      <c r="E74" s="231">
        <v>116.25</v>
      </c>
      <c r="F74" s="231">
        <v>117.666667</v>
      </c>
      <c r="G74" s="231">
        <v>120</v>
      </c>
      <c r="H74" s="231">
        <v>80</v>
      </c>
      <c r="I74" s="231">
        <v>55</v>
      </c>
      <c r="J74" s="231">
        <v>60</v>
      </c>
      <c r="K74" s="231">
        <v>147.75</v>
      </c>
      <c r="L74" s="231">
        <v>150</v>
      </c>
      <c r="M74" s="231">
        <v>150</v>
      </c>
      <c r="N74" s="231">
        <v>143</v>
      </c>
      <c r="O74" s="231">
        <v>149.75</v>
      </c>
      <c r="P74" s="231">
        <v>149.75</v>
      </c>
      <c r="Q74" s="231">
        <v>144.08333400000001</v>
      </c>
      <c r="R74" s="232">
        <v>80</v>
      </c>
      <c r="S74" s="248"/>
    </row>
    <row r="75" spans="1:19" s="176" customFormat="1" ht="16.5" customHeight="1">
      <c r="A75" s="239" t="s">
        <v>376</v>
      </c>
      <c r="B75" s="230" t="s">
        <v>326</v>
      </c>
      <c r="C75" s="231">
        <v>926.91666600000008</v>
      </c>
      <c r="D75" s="231">
        <v>108.333333</v>
      </c>
      <c r="E75" s="231">
        <v>58.25</v>
      </c>
      <c r="F75" s="231">
        <v>77.666667000000004</v>
      </c>
      <c r="G75" s="231">
        <v>84</v>
      </c>
      <c r="H75" s="231">
        <v>70</v>
      </c>
      <c r="I75" s="231">
        <v>19</v>
      </c>
      <c r="J75" s="231">
        <v>17</v>
      </c>
      <c r="K75" s="231">
        <v>81</v>
      </c>
      <c r="L75" s="231">
        <v>63</v>
      </c>
      <c r="M75" s="231">
        <v>83</v>
      </c>
      <c r="N75" s="231">
        <v>41.583333000000003</v>
      </c>
      <c r="O75" s="231">
        <v>96.75</v>
      </c>
      <c r="P75" s="231">
        <v>32.75</v>
      </c>
      <c r="Q75" s="231">
        <v>40.583333000000003</v>
      </c>
      <c r="R75" s="232">
        <v>54</v>
      </c>
      <c r="S75" s="248"/>
    </row>
    <row r="76" spans="1:19" s="176" customFormat="1" ht="16.5" customHeight="1">
      <c r="A76" s="239" t="s">
        <v>377</v>
      </c>
      <c r="B76" s="230" t="s">
        <v>326</v>
      </c>
      <c r="C76" s="231">
        <v>22</v>
      </c>
      <c r="D76" s="231">
        <v>0</v>
      </c>
      <c r="E76" s="231">
        <v>0</v>
      </c>
      <c r="F76" s="231">
        <v>1</v>
      </c>
      <c r="G76" s="231">
        <v>0</v>
      </c>
      <c r="H76" s="231">
        <v>0</v>
      </c>
      <c r="I76" s="231">
        <v>5</v>
      </c>
      <c r="J76" s="231">
        <v>3</v>
      </c>
      <c r="K76" s="231">
        <v>0</v>
      </c>
      <c r="L76" s="231">
        <v>7</v>
      </c>
      <c r="M76" s="231">
        <v>2</v>
      </c>
      <c r="N76" s="231">
        <v>0</v>
      </c>
      <c r="O76" s="231">
        <v>3</v>
      </c>
      <c r="P76" s="231">
        <v>0</v>
      </c>
      <c r="Q76" s="231">
        <v>1</v>
      </c>
      <c r="R76" s="232">
        <v>0</v>
      </c>
      <c r="S76" s="248"/>
    </row>
    <row r="77" spans="1:19" s="176" customFormat="1" ht="16.5" customHeight="1">
      <c r="A77" s="239" t="s">
        <v>378</v>
      </c>
      <c r="B77" s="230" t="s">
        <v>326</v>
      </c>
      <c r="C77" s="231">
        <v>324.000001</v>
      </c>
      <c r="D77" s="231">
        <v>0</v>
      </c>
      <c r="E77" s="231">
        <v>9</v>
      </c>
      <c r="F77" s="231">
        <v>18</v>
      </c>
      <c r="G77" s="231">
        <v>15</v>
      </c>
      <c r="H77" s="231">
        <v>10</v>
      </c>
      <c r="I77" s="231">
        <v>10</v>
      </c>
      <c r="J77" s="231">
        <v>20</v>
      </c>
      <c r="K77" s="231">
        <v>48</v>
      </c>
      <c r="L77" s="231">
        <v>13</v>
      </c>
      <c r="M77" s="231">
        <v>30</v>
      </c>
      <c r="N77" s="231">
        <v>64.583333999999994</v>
      </c>
      <c r="O77" s="231">
        <v>15</v>
      </c>
      <c r="P77" s="231">
        <v>22</v>
      </c>
      <c r="Q77" s="231">
        <v>43.416666999999997</v>
      </c>
      <c r="R77" s="232">
        <v>6</v>
      </c>
      <c r="S77" s="248"/>
    </row>
    <row r="78" spans="1:19" s="176" customFormat="1" ht="16.5" customHeight="1">
      <c r="A78" s="239" t="s">
        <v>379</v>
      </c>
      <c r="B78" s="230" t="s">
        <v>326</v>
      </c>
      <c r="C78" s="231">
        <v>508.66666599999996</v>
      </c>
      <c r="D78" s="231">
        <v>10</v>
      </c>
      <c r="E78" s="231">
        <v>49</v>
      </c>
      <c r="F78" s="231">
        <v>21</v>
      </c>
      <c r="G78" s="231">
        <v>21</v>
      </c>
      <c r="H78" s="231">
        <v>0</v>
      </c>
      <c r="I78" s="231">
        <v>21</v>
      </c>
      <c r="J78" s="231">
        <v>20</v>
      </c>
      <c r="K78" s="231">
        <v>18.75</v>
      </c>
      <c r="L78" s="231">
        <v>67</v>
      </c>
      <c r="M78" s="231">
        <v>35</v>
      </c>
      <c r="N78" s="231">
        <v>36.833332999999996</v>
      </c>
      <c r="O78" s="231">
        <v>35</v>
      </c>
      <c r="P78" s="231">
        <v>95</v>
      </c>
      <c r="Q78" s="231">
        <v>59.083332999999996</v>
      </c>
      <c r="R78" s="232">
        <v>20</v>
      </c>
      <c r="S78" s="248"/>
    </row>
    <row r="79" spans="1:19" s="176" customFormat="1" ht="16.5" customHeight="1">
      <c r="A79" s="239" t="s">
        <v>380</v>
      </c>
      <c r="B79" s="230" t="s">
        <v>326</v>
      </c>
      <c r="C79" s="231">
        <v>0</v>
      </c>
      <c r="D79" s="231">
        <v>0</v>
      </c>
      <c r="E79" s="231">
        <v>0</v>
      </c>
      <c r="F79" s="231">
        <v>0</v>
      </c>
      <c r="G79" s="231">
        <v>0</v>
      </c>
      <c r="H79" s="231">
        <v>0</v>
      </c>
      <c r="I79" s="231">
        <v>0</v>
      </c>
      <c r="J79" s="231">
        <v>0</v>
      </c>
      <c r="K79" s="231">
        <v>0</v>
      </c>
      <c r="L79" s="231">
        <v>0</v>
      </c>
      <c r="M79" s="231">
        <v>0</v>
      </c>
      <c r="N79" s="231">
        <v>0</v>
      </c>
      <c r="O79" s="231">
        <v>0</v>
      </c>
      <c r="P79" s="231">
        <v>0</v>
      </c>
      <c r="Q79" s="231">
        <v>0</v>
      </c>
      <c r="R79" s="232">
        <v>0</v>
      </c>
      <c r="S79" s="248"/>
    </row>
    <row r="80" spans="1:19" s="176" customFormat="1" ht="16.5" customHeight="1">
      <c r="A80" s="237" t="s">
        <v>562</v>
      </c>
      <c r="B80" s="230" t="s">
        <v>326</v>
      </c>
      <c r="C80" s="231">
        <v>1781.5833339999999</v>
      </c>
      <c r="D80" s="231">
        <v>118.333333</v>
      </c>
      <c r="E80" s="231">
        <v>116.25</v>
      </c>
      <c r="F80" s="231">
        <v>117.666667</v>
      </c>
      <c r="G80" s="231">
        <v>120</v>
      </c>
      <c r="H80" s="231">
        <v>80</v>
      </c>
      <c r="I80" s="231">
        <v>55</v>
      </c>
      <c r="J80" s="231">
        <v>60</v>
      </c>
      <c r="K80" s="231">
        <v>147.75</v>
      </c>
      <c r="L80" s="231">
        <v>150</v>
      </c>
      <c r="M80" s="231">
        <v>150</v>
      </c>
      <c r="N80" s="231">
        <v>143</v>
      </c>
      <c r="O80" s="231">
        <v>149.75</v>
      </c>
      <c r="P80" s="231">
        <v>149.75</v>
      </c>
      <c r="Q80" s="231">
        <v>144.08333400000001</v>
      </c>
      <c r="R80" s="232">
        <v>80</v>
      </c>
      <c r="S80" s="248"/>
    </row>
    <row r="81" spans="1:19" s="176" customFormat="1" ht="16.5" customHeight="1">
      <c r="A81" s="239" t="s">
        <v>381</v>
      </c>
      <c r="B81" s="230" t="s">
        <v>326</v>
      </c>
      <c r="C81" s="231">
        <v>1750.8333339999999</v>
      </c>
      <c r="D81" s="231">
        <f>'10-16城镇居住（左右，分续表1、2）'!D81+'10-17农村居住（左右，分续表1、2）'!D81</f>
        <v>117.333333</v>
      </c>
      <c r="E81" s="231">
        <f>'10-16城镇居住（左右，分续表1、2）'!E81+'10-17农村居住（左右，分续表1、2）'!E81</f>
        <v>115.25</v>
      </c>
      <c r="F81" s="231">
        <f>'10-16城镇居住（左右，分续表1、2）'!F81+'10-17农村居住（左右，分续表1、2）'!F81</f>
        <v>114.666667</v>
      </c>
      <c r="G81" s="231">
        <f>'10-16城镇居住（左右，分续表1、2）'!G81+'10-17农村居住（左右，分续表1、2）'!G81</f>
        <v>117</v>
      </c>
      <c r="H81" s="231">
        <f>'10-16城镇居住（左右，分续表1、2）'!H81+'10-17农村居住（左右，分续表1、2）'!H81</f>
        <v>64</v>
      </c>
      <c r="I81" s="231">
        <f>'10-16城镇居住（左右，分续表1、2）'!I81+'10-17农村居住（左右，分续表1、2）'!I81</f>
        <v>51</v>
      </c>
      <c r="J81" s="231">
        <f>'10-16城镇居住（左右，分续表1、2）'!J81+'10-17农村居住（左右，分续表1、2）'!J81</f>
        <v>60</v>
      </c>
      <c r="K81" s="231">
        <f>'10-16城镇居住（左右，分续表1、2）'!K81+'10-17农村居住（左右，分续表1、2）'!K81</f>
        <v>147.75</v>
      </c>
      <c r="L81" s="231">
        <f>'10-16城镇居住（左右，分续表1、2）'!L81+'10-17农村居住（左右，分续表1、2）'!L81</f>
        <v>150</v>
      </c>
      <c r="M81" s="231">
        <f>'10-16城镇居住（左右，分续表1、2）'!M81+'10-17农村居住（左右，分续表1、2）'!M81</f>
        <v>150</v>
      </c>
      <c r="N81" s="231">
        <f>'10-16城镇居住（左右，分续表1、2）'!N81+'10-17农村居住（左右，分续表1、2）'!N81</f>
        <v>142.25</v>
      </c>
      <c r="O81" s="231">
        <f>'10-16城镇居住（左右，分续表1、2）'!O81+'10-17农村居住（左右，分续表1、2）'!O81</f>
        <v>149.75</v>
      </c>
      <c r="P81" s="231">
        <f>'10-16城镇居住（左右，分续表1、2）'!P81+'10-17农村居住（左右，分续表1、2）'!P81</f>
        <v>148.75</v>
      </c>
      <c r="Q81" s="231">
        <f>'10-16城镇居住（左右，分续表1、2）'!Q81+'10-17农村居住（左右，分续表1、2）'!Q81</f>
        <v>144.08333400000001</v>
      </c>
      <c r="R81" s="232">
        <f>'10-16城镇居住（左右，分续表1、2）'!R81+'10-17农村居住（左右，分续表1、2）'!R81</f>
        <v>79</v>
      </c>
      <c r="S81" s="248"/>
    </row>
    <row r="82" spans="1:19" s="176" customFormat="1" ht="16.5" customHeight="1">
      <c r="A82" s="239" t="s">
        <v>382</v>
      </c>
      <c r="B82" s="230" t="s">
        <v>326</v>
      </c>
      <c r="C82" s="231">
        <v>30.75</v>
      </c>
      <c r="D82" s="231">
        <f>'10-16城镇居住（左右，分续表1、2）'!D82+'10-17农村居住（左右，分续表1、2）'!D82</f>
        <v>1</v>
      </c>
      <c r="E82" s="231">
        <f>'10-16城镇居住（左右，分续表1、2）'!E82+'10-17农村居住（左右，分续表1、2）'!E82</f>
        <v>1</v>
      </c>
      <c r="F82" s="231">
        <f>'10-16城镇居住（左右，分续表1、2）'!F82+'10-17农村居住（左右，分续表1、2）'!F82</f>
        <v>3</v>
      </c>
      <c r="G82" s="231">
        <f>'10-16城镇居住（左右，分续表1、2）'!G82+'10-17农村居住（左右，分续表1、2）'!G82</f>
        <v>3</v>
      </c>
      <c r="H82" s="231">
        <f>'10-16城镇居住（左右，分续表1、2）'!H82+'10-17农村居住（左右，分续表1、2）'!H82</f>
        <v>16</v>
      </c>
      <c r="I82" s="231">
        <f>'10-16城镇居住（左右，分续表1、2）'!I82+'10-17农村居住（左右，分续表1、2）'!I82</f>
        <v>4</v>
      </c>
      <c r="J82" s="231">
        <f>'10-16城镇居住（左右，分续表1、2）'!J82+'10-17农村居住（左右，分续表1、2）'!J82</f>
        <v>0</v>
      </c>
      <c r="K82" s="231">
        <f>'10-16城镇居住（左右，分续表1、2）'!K82+'10-17农村居住（左右，分续表1、2）'!K82</f>
        <v>0</v>
      </c>
      <c r="L82" s="231">
        <f>'10-16城镇居住（左右，分续表1、2）'!L82+'10-17农村居住（左右，分续表1、2）'!L82</f>
        <v>0</v>
      </c>
      <c r="M82" s="231">
        <f>'10-16城镇居住（左右，分续表1、2）'!M82+'10-17农村居住（左右，分续表1、2）'!M82</f>
        <v>0</v>
      </c>
      <c r="N82" s="231">
        <f>'10-16城镇居住（左右，分续表1、2）'!N82+'10-17农村居住（左右，分续表1、2）'!N82</f>
        <v>0.75</v>
      </c>
      <c r="O82" s="231">
        <f>'10-16城镇居住（左右，分续表1、2）'!O82+'10-17农村居住（左右，分续表1、2）'!O82</f>
        <v>0</v>
      </c>
      <c r="P82" s="231">
        <f>'10-16城镇居住（左右，分续表1、2）'!P82+'10-17农村居住（左右，分续表1、2）'!P82</f>
        <v>1</v>
      </c>
      <c r="Q82" s="231">
        <f>'10-16城镇居住（左右，分续表1、2）'!Q82+'10-17农村居住（左右，分续表1、2）'!Q82</f>
        <v>0</v>
      </c>
      <c r="R82" s="232">
        <f>'10-16城镇居住（左右，分续表1、2）'!R82+'10-17农村居住（左右，分续表1、2）'!R82</f>
        <v>1</v>
      </c>
      <c r="S82" s="248"/>
    </row>
    <row r="83" spans="1:19" s="176" customFormat="1" ht="16.5" customHeight="1">
      <c r="A83" s="239" t="s">
        <v>383</v>
      </c>
      <c r="B83" s="230" t="s">
        <v>326</v>
      </c>
      <c r="C83" s="231">
        <v>0</v>
      </c>
      <c r="D83" s="231">
        <f>'10-16城镇居住（左右，分续表1、2）'!D83+'10-17农村居住（左右，分续表1、2）'!D83</f>
        <v>0</v>
      </c>
      <c r="E83" s="231">
        <f>'10-16城镇居住（左右，分续表1、2）'!E83+'10-17农村居住（左右，分续表1、2）'!E83</f>
        <v>0</v>
      </c>
      <c r="F83" s="231">
        <f>'10-16城镇居住（左右，分续表1、2）'!F83+'10-17农村居住（左右，分续表1、2）'!F83</f>
        <v>0</v>
      </c>
      <c r="G83" s="231">
        <f>'10-16城镇居住（左右，分续表1、2）'!G83+'10-17农村居住（左右，分续表1、2）'!G83</f>
        <v>0</v>
      </c>
      <c r="H83" s="231">
        <f>'10-16城镇居住（左右，分续表1、2）'!H83+'10-17农村居住（左右，分续表1、2）'!H83</f>
        <v>0</v>
      </c>
      <c r="I83" s="231">
        <f>'10-16城镇居住（左右，分续表1、2）'!I83+'10-17农村居住（左右，分续表1、2）'!I83</f>
        <v>0</v>
      </c>
      <c r="J83" s="231">
        <f>'10-16城镇居住（左右，分续表1、2）'!J83+'10-17农村居住（左右，分续表1、2）'!J83</f>
        <v>0</v>
      </c>
      <c r="K83" s="231">
        <f>'10-16城镇居住（左右，分续表1、2）'!K83+'10-17农村居住（左右，分续表1、2）'!K83</f>
        <v>0</v>
      </c>
      <c r="L83" s="231">
        <f>'10-16城镇居住（左右，分续表1、2）'!L83+'10-17农村居住（左右，分续表1、2）'!L83</f>
        <v>0</v>
      </c>
      <c r="M83" s="231">
        <f>'10-16城镇居住（左右，分续表1、2）'!M83+'10-17农村居住（左右，分续表1、2）'!M83</f>
        <v>0</v>
      </c>
      <c r="N83" s="231">
        <f>'10-16城镇居住（左右，分续表1、2）'!N83+'10-17农村居住（左右，分续表1、2）'!N83</f>
        <v>0</v>
      </c>
      <c r="O83" s="231">
        <f>'10-16城镇居住（左右，分续表1、2）'!O83+'10-17农村居住（左右，分续表1、2）'!O83</f>
        <v>0</v>
      </c>
      <c r="P83" s="231">
        <f>'10-16城镇居住（左右，分续表1、2）'!P83+'10-17农村居住（左右，分续表1、2）'!P83</f>
        <v>0</v>
      </c>
      <c r="Q83" s="231">
        <f>'10-16城镇居住（左右，分续表1、2）'!Q83+'10-17农村居住（左右，分续表1、2）'!Q83</f>
        <v>0</v>
      </c>
      <c r="R83" s="232">
        <f>'10-16城镇居住（左右，分续表1、2）'!R83+'10-17农村居住（左右，分续表1、2）'!R83</f>
        <v>0</v>
      </c>
      <c r="S83" s="248"/>
    </row>
    <row r="84" spans="1:19" s="176" customFormat="1" ht="16.5" customHeight="1">
      <c r="A84" s="237" t="s">
        <v>384</v>
      </c>
      <c r="B84" s="230" t="s">
        <v>326</v>
      </c>
      <c r="C84" s="231">
        <v>1781.5833339999999</v>
      </c>
      <c r="D84" s="231">
        <v>118.333333</v>
      </c>
      <c r="E84" s="231">
        <v>116.25</v>
      </c>
      <c r="F84" s="231">
        <v>117.666667</v>
      </c>
      <c r="G84" s="231">
        <v>120</v>
      </c>
      <c r="H84" s="231">
        <v>80</v>
      </c>
      <c r="I84" s="231">
        <v>55</v>
      </c>
      <c r="J84" s="231">
        <v>60</v>
      </c>
      <c r="K84" s="231">
        <v>147.75</v>
      </c>
      <c r="L84" s="231">
        <v>150</v>
      </c>
      <c r="M84" s="231">
        <v>150</v>
      </c>
      <c r="N84" s="231">
        <v>143</v>
      </c>
      <c r="O84" s="231">
        <v>149.75</v>
      </c>
      <c r="P84" s="231">
        <v>149.75</v>
      </c>
      <c r="Q84" s="231">
        <v>144.08333400000001</v>
      </c>
      <c r="R84" s="232">
        <v>80</v>
      </c>
      <c r="S84" s="248"/>
    </row>
    <row r="85" spans="1:19" s="176" customFormat="1" ht="16.5" customHeight="1">
      <c r="A85" s="239" t="s">
        <v>385</v>
      </c>
      <c r="B85" s="230" t="s">
        <v>326</v>
      </c>
      <c r="C85" s="231">
        <v>16</v>
      </c>
      <c r="D85" s="231">
        <v>0</v>
      </c>
      <c r="E85" s="231">
        <v>0</v>
      </c>
      <c r="F85" s="231">
        <v>0</v>
      </c>
      <c r="G85" s="231">
        <v>0</v>
      </c>
      <c r="H85" s="231">
        <v>16</v>
      </c>
      <c r="I85" s="231">
        <v>0</v>
      </c>
      <c r="J85" s="231">
        <v>0</v>
      </c>
      <c r="K85" s="231">
        <v>0</v>
      </c>
      <c r="L85" s="231">
        <v>0</v>
      </c>
      <c r="M85" s="231">
        <v>0</v>
      </c>
      <c r="N85" s="231">
        <v>0</v>
      </c>
      <c r="O85" s="231">
        <v>0</v>
      </c>
      <c r="P85" s="231">
        <v>0</v>
      </c>
      <c r="Q85" s="231">
        <v>0</v>
      </c>
      <c r="R85" s="232">
        <v>0</v>
      </c>
      <c r="S85" s="248"/>
    </row>
    <row r="86" spans="1:19" s="176" customFormat="1" ht="16.5" customHeight="1">
      <c r="A86" s="239" t="s">
        <v>386</v>
      </c>
      <c r="B86" s="230" t="s">
        <v>326</v>
      </c>
      <c r="C86" s="231">
        <v>1632.0833339999999</v>
      </c>
      <c r="D86" s="231">
        <v>110.833333</v>
      </c>
      <c r="E86" s="231">
        <v>105.25</v>
      </c>
      <c r="F86" s="231">
        <v>112.666667</v>
      </c>
      <c r="G86" s="231">
        <v>117</v>
      </c>
      <c r="H86" s="231">
        <v>64</v>
      </c>
      <c r="I86" s="231">
        <v>51</v>
      </c>
      <c r="J86" s="231">
        <v>58</v>
      </c>
      <c r="K86" s="231">
        <v>137</v>
      </c>
      <c r="L86" s="231">
        <v>137</v>
      </c>
      <c r="M86" s="231">
        <v>149</v>
      </c>
      <c r="N86" s="231">
        <v>134.16666699999999</v>
      </c>
      <c r="O86" s="231">
        <v>138.75</v>
      </c>
      <c r="P86" s="231">
        <v>123.75</v>
      </c>
      <c r="Q86" s="231">
        <v>121.66666699999999</v>
      </c>
      <c r="R86" s="232">
        <v>72</v>
      </c>
      <c r="S86" s="248"/>
    </row>
    <row r="87" spans="1:19" s="176" customFormat="1" ht="16.5" customHeight="1">
      <c r="A87" s="239" t="s">
        <v>387</v>
      </c>
      <c r="B87" s="230" t="s">
        <v>326</v>
      </c>
      <c r="C87" s="231">
        <v>77.666667000000004</v>
      </c>
      <c r="D87" s="231">
        <v>0</v>
      </c>
      <c r="E87" s="231">
        <v>11</v>
      </c>
      <c r="F87" s="231">
        <v>5</v>
      </c>
      <c r="G87" s="231">
        <v>3</v>
      </c>
      <c r="H87" s="231">
        <v>0</v>
      </c>
      <c r="I87" s="231">
        <v>4</v>
      </c>
      <c r="J87" s="231">
        <v>2</v>
      </c>
      <c r="K87" s="231">
        <v>8</v>
      </c>
      <c r="L87" s="231">
        <v>1</v>
      </c>
      <c r="M87" s="231">
        <v>1</v>
      </c>
      <c r="N87" s="231">
        <v>5.25</v>
      </c>
      <c r="O87" s="231">
        <v>0</v>
      </c>
      <c r="P87" s="231">
        <v>15</v>
      </c>
      <c r="Q87" s="231">
        <v>15.416667</v>
      </c>
      <c r="R87" s="232">
        <v>7</v>
      </c>
      <c r="S87" s="248"/>
    </row>
    <row r="88" spans="1:19" s="176" customFormat="1" ht="16.5" customHeight="1">
      <c r="A88" s="239" t="s">
        <v>388</v>
      </c>
      <c r="B88" s="230" t="s">
        <v>326</v>
      </c>
      <c r="C88" s="231">
        <v>55.833332999999996</v>
      </c>
      <c r="D88" s="231">
        <v>7.5</v>
      </c>
      <c r="E88" s="231">
        <v>0</v>
      </c>
      <c r="F88" s="231">
        <v>0</v>
      </c>
      <c r="G88" s="231">
        <v>0</v>
      </c>
      <c r="H88" s="231">
        <v>0</v>
      </c>
      <c r="I88" s="231">
        <v>0</v>
      </c>
      <c r="J88" s="231">
        <v>0</v>
      </c>
      <c r="K88" s="231">
        <v>2.75</v>
      </c>
      <c r="L88" s="231">
        <v>12</v>
      </c>
      <c r="M88" s="231">
        <v>0</v>
      </c>
      <c r="N88" s="231">
        <v>3.5833330000000001</v>
      </c>
      <c r="O88" s="231">
        <v>11</v>
      </c>
      <c r="P88" s="231">
        <v>11</v>
      </c>
      <c r="Q88" s="231">
        <v>7</v>
      </c>
      <c r="R88" s="232">
        <v>1</v>
      </c>
      <c r="S88" s="248"/>
    </row>
    <row r="89" spans="1:19" s="176" customFormat="1" ht="16.5" customHeight="1">
      <c r="A89" s="237" t="s">
        <v>432</v>
      </c>
      <c r="B89" s="230" t="s">
        <v>326</v>
      </c>
      <c r="C89" s="231">
        <v>1781.5833339999999</v>
      </c>
      <c r="D89" s="231">
        <v>118.333333</v>
      </c>
      <c r="E89" s="231">
        <v>116.25</v>
      </c>
      <c r="F89" s="231">
        <v>117.666667</v>
      </c>
      <c r="G89" s="231">
        <v>120</v>
      </c>
      <c r="H89" s="231">
        <v>80</v>
      </c>
      <c r="I89" s="231">
        <v>55</v>
      </c>
      <c r="J89" s="231">
        <v>60</v>
      </c>
      <c r="K89" s="231">
        <v>147.75</v>
      </c>
      <c r="L89" s="231">
        <v>150</v>
      </c>
      <c r="M89" s="231">
        <v>150</v>
      </c>
      <c r="N89" s="231">
        <v>143</v>
      </c>
      <c r="O89" s="231">
        <v>149.75</v>
      </c>
      <c r="P89" s="231">
        <v>149.75</v>
      </c>
      <c r="Q89" s="231">
        <v>144.08333400000001</v>
      </c>
      <c r="R89" s="232">
        <v>80</v>
      </c>
      <c r="S89" s="248"/>
    </row>
    <row r="90" spans="1:19" s="176" customFormat="1" ht="16.5" customHeight="1">
      <c r="A90" s="239" t="s">
        <v>389</v>
      </c>
      <c r="B90" s="230" t="s">
        <v>326</v>
      </c>
      <c r="C90" s="231">
        <v>712.41666699999996</v>
      </c>
      <c r="D90" s="231">
        <v>105.333333</v>
      </c>
      <c r="E90" s="231">
        <v>47.25</v>
      </c>
      <c r="F90" s="231">
        <v>57.666666999999997</v>
      </c>
      <c r="G90" s="231">
        <v>79</v>
      </c>
      <c r="H90" s="231">
        <v>70</v>
      </c>
      <c r="I90" s="231">
        <v>12</v>
      </c>
      <c r="J90" s="231">
        <v>0</v>
      </c>
      <c r="K90" s="231">
        <v>69</v>
      </c>
      <c r="L90" s="231">
        <v>60</v>
      </c>
      <c r="M90" s="231">
        <v>50</v>
      </c>
      <c r="N90" s="231">
        <v>22.75</v>
      </c>
      <c r="O90" s="231">
        <v>60</v>
      </c>
      <c r="P90" s="231">
        <v>10</v>
      </c>
      <c r="Q90" s="231">
        <v>34.416666999999997</v>
      </c>
      <c r="R90" s="232">
        <v>35</v>
      </c>
      <c r="S90" s="248"/>
    </row>
    <row r="91" spans="1:19" s="176" customFormat="1" ht="16.5" customHeight="1">
      <c r="A91" s="239" t="s">
        <v>390</v>
      </c>
      <c r="B91" s="230" t="s">
        <v>326</v>
      </c>
      <c r="C91" s="231">
        <v>1069.1666660000001</v>
      </c>
      <c r="D91" s="231">
        <v>13</v>
      </c>
      <c r="E91" s="231">
        <v>69</v>
      </c>
      <c r="F91" s="231">
        <v>60</v>
      </c>
      <c r="G91" s="231">
        <v>41</v>
      </c>
      <c r="H91" s="231">
        <v>10</v>
      </c>
      <c r="I91" s="231">
        <v>43</v>
      </c>
      <c r="J91" s="231">
        <v>60</v>
      </c>
      <c r="K91" s="231">
        <v>78.75</v>
      </c>
      <c r="L91" s="231">
        <v>90</v>
      </c>
      <c r="M91" s="231">
        <v>100</v>
      </c>
      <c r="N91" s="231">
        <v>120.25</v>
      </c>
      <c r="O91" s="231">
        <v>89.75</v>
      </c>
      <c r="P91" s="231">
        <v>139.75</v>
      </c>
      <c r="Q91" s="231">
        <v>109.66666600000001</v>
      </c>
      <c r="R91" s="232">
        <v>45</v>
      </c>
      <c r="S91" s="248"/>
    </row>
    <row r="92" spans="1:19" s="176" customFormat="1" ht="16.5" customHeight="1">
      <c r="A92" s="239" t="s">
        <v>391</v>
      </c>
      <c r="B92" s="230" t="s">
        <v>326</v>
      </c>
      <c r="C92" s="231">
        <v>0</v>
      </c>
      <c r="D92" s="231">
        <v>0</v>
      </c>
      <c r="E92" s="231">
        <v>0</v>
      </c>
      <c r="F92" s="231">
        <v>0</v>
      </c>
      <c r="G92" s="231">
        <v>0</v>
      </c>
      <c r="H92" s="231">
        <v>0</v>
      </c>
      <c r="I92" s="231">
        <v>0</v>
      </c>
      <c r="J92" s="231">
        <v>0</v>
      </c>
      <c r="K92" s="231">
        <v>0</v>
      </c>
      <c r="L92" s="231">
        <v>0</v>
      </c>
      <c r="M92" s="231">
        <v>0</v>
      </c>
      <c r="N92" s="231">
        <v>0</v>
      </c>
      <c r="O92" s="231">
        <v>0</v>
      </c>
      <c r="P92" s="231">
        <v>0</v>
      </c>
      <c r="Q92" s="231">
        <v>0</v>
      </c>
      <c r="R92" s="232">
        <v>0</v>
      </c>
      <c r="S92" s="248"/>
    </row>
    <row r="93" spans="1:19" s="176" customFormat="1" ht="16.5" customHeight="1">
      <c r="A93" s="237" t="s">
        <v>392</v>
      </c>
      <c r="B93" s="230" t="s">
        <v>326</v>
      </c>
      <c r="C93" s="231">
        <v>1781.5833339999999</v>
      </c>
      <c r="D93" s="231">
        <v>118.333333</v>
      </c>
      <c r="E93" s="231">
        <v>116.25</v>
      </c>
      <c r="F93" s="231">
        <v>117.666667</v>
      </c>
      <c r="G93" s="231">
        <v>120</v>
      </c>
      <c r="H93" s="231">
        <v>80</v>
      </c>
      <c r="I93" s="231">
        <v>55</v>
      </c>
      <c r="J93" s="231">
        <v>60</v>
      </c>
      <c r="K93" s="231">
        <v>147.75</v>
      </c>
      <c r="L93" s="231">
        <v>150</v>
      </c>
      <c r="M93" s="231">
        <v>150</v>
      </c>
      <c r="N93" s="231">
        <v>143</v>
      </c>
      <c r="O93" s="231">
        <v>149.75</v>
      </c>
      <c r="P93" s="231">
        <v>149.75</v>
      </c>
      <c r="Q93" s="231">
        <v>144.08333400000001</v>
      </c>
      <c r="R93" s="232">
        <v>80</v>
      </c>
      <c r="S93" s="248"/>
    </row>
    <row r="94" spans="1:19" s="176" customFormat="1" ht="16.5" customHeight="1">
      <c r="A94" s="239" t="s">
        <v>393</v>
      </c>
      <c r="B94" s="230" t="s">
        <v>326</v>
      </c>
      <c r="C94" s="231">
        <v>532.75</v>
      </c>
      <c r="D94" s="231">
        <v>0</v>
      </c>
      <c r="E94" s="231">
        <v>33</v>
      </c>
      <c r="F94" s="231">
        <v>50</v>
      </c>
      <c r="G94" s="231">
        <v>1</v>
      </c>
      <c r="H94" s="231">
        <v>0</v>
      </c>
      <c r="I94" s="231">
        <v>0</v>
      </c>
      <c r="J94" s="231">
        <v>60</v>
      </c>
      <c r="K94" s="231">
        <v>14.75</v>
      </c>
      <c r="L94" s="231">
        <v>38</v>
      </c>
      <c r="M94" s="231">
        <v>46</v>
      </c>
      <c r="N94" s="231">
        <v>84.166667000000004</v>
      </c>
      <c r="O94" s="231">
        <v>29.75</v>
      </c>
      <c r="P94" s="231">
        <v>102</v>
      </c>
      <c r="Q94" s="231">
        <v>74.083332999999996</v>
      </c>
      <c r="R94" s="232">
        <v>0</v>
      </c>
      <c r="S94" s="248"/>
    </row>
    <row r="95" spans="1:19" s="176" customFormat="1" ht="16.5" customHeight="1">
      <c r="A95" s="239" t="s">
        <v>394</v>
      </c>
      <c r="B95" s="230" t="s">
        <v>326</v>
      </c>
      <c r="C95" s="231">
        <v>66.083334000000008</v>
      </c>
      <c r="D95" s="231">
        <v>0</v>
      </c>
      <c r="E95" s="231">
        <v>7</v>
      </c>
      <c r="F95" s="231">
        <v>1</v>
      </c>
      <c r="G95" s="231">
        <v>4</v>
      </c>
      <c r="H95" s="231">
        <v>1</v>
      </c>
      <c r="I95" s="231">
        <v>5</v>
      </c>
      <c r="J95" s="231">
        <v>0</v>
      </c>
      <c r="K95" s="231">
        <v>5</v>
      </c>
      <c r="L95" s="231">
        <v>1</v>
      </c>
      <c r="M95" s="231">
        <v>2</v>
      </c>
      <c r="N95" s="231">
        <v>3.6666669999999999</v>
      </c>
      <c r="O95" s="231">
        <v>0</v>
      </c>
      <c r="P95" s="231">
        <v>0</v>
      </c>
      <c r="Q95" s="231">
        <v>19.416667</v>
      </c>
      <c r="R95" s="232">
        <v>17</v>
      </c>
      <c r="S95" s="248"/>
    </row>
    <row r="96" spans="1:19" s="176" customFormat="1" ht="16.5" customHeight="1">
      <c r="A96" s="239" t="s">
        <v>395</v>
      </c>
      <c r="B96" s="230" t="s">
        <v>326</v>
      </c>
      <c r="C96" s="231">
        <v>547.16666699999996</v>
      </c>
      <c r="D96" s="231">
        <v>12</v>
      </c>
      <c r="E96" s="231">
        <v>22</v>
      </c>
      <c r="F96" s="231">
        <v>10</v>
      </c>
      <c r="G96" s="231">
        <v>42</v>
      </c>
      <c r="H96" s="231">
        <v>14</v>
      </c>
      <c r="I96" s="231">
        <v>36</v>
      </c>
      <c r="J96" s="231">
        <v>0</v>
      </c>
      <c r="K96" s="231">
        <v>86</v>
      </c>
      <c r="L96" s="231">
        <v>55</v>
      </c>
      <c r="M96" s="231">
        <v>50</v>
      </c>
      <c r="N96" s="231">
        <v>31.416667</v>
      </c>
      <c r="O96" s="231">
        <v>65</v>
      </c>
      <c r="P96" s="231">
        <v>46.75</v>
      </c>
      <c r="Q96" s="231">
        <v>24</v>
      </c>
      <c r="R96" s="232">
        <v>53</v>
      </c>
      <c r="S96" s="248"/>
    </row>
    <row r="97" spans="1:19" s="176" customFormat="1" ht="16.5" customHeight="1">
      <c r="A97" s="239" t="s">
        <v>396</v>
      </c>
      <c r="B97" s="230" t="s">
        <v>326</v>
      </c>
      <c r="C97" s="231">
        <v>20</v>
      </c>
      <c r="D97" s="231">
        <v>0</v>
      </c>
      <c r="E97" s="231">
        <v>5</v>
      </c>
      <c r="F97" s="231">
        <v>0</v>
      </c>
      <c r="G97" s="231">
        <v>7</v>
      </c>
      <c r="H97" s="231">
        <v>0</v>
      </c>
      <c r="I97" s="231">
        <v>0</v>
      </c>
      <c r="J97" s="231">
        <v>0</v>
      </c>
      <c r="K97" s="231">
        <v>0</v>
      </c>
      <c r="L97" s="231">
        <v>0</v>
      </c>
      <c r="M97" s="231">
        <v>6</v>
      </c>
      <c r="N97" s="231">
        <v>1</v>
      </c>
      <c r="O97" s="231">
        <v>0</v>
      </c>
      <c r="P97" s="231">
        <v>1</v>
      </c>
      <c r="Q97" s="231">
        <v>0</v>
      </c>
      <c r="R97" s="232">
        <v>0</v>
      </c>
      <c r="S97" s="248"/>
    </row>
    <row r="98" spans="1:19" s="176" customFormat="1" ht="16.5" customHeight="1">
      <c r="A98" s="239" t="s">
        <v>397</v>
      </c>
      <c r="B98" s="230" t="s">
        <v>326</v>
      </c>
      <c r="C98" s="231">
        <v>0</v>
      </c>
      <c r="D98" s="231">
        <v>0</v>
      </c>
      <c r="E98" s="231">
        <v>0</v>
      </c>
      <c r="F98" s="231">
        <v>0</v>
      </c>
      <c r="G98" s="231">
        <v>0</v>
      </c>
      <c r="H98" s="231">
        <v>0</v>
      </c>
      <c r="I98" s="231">
        <v>0</v>
      </c>
      <c r="J98" s="231">
        <v>0</v>
      </c>
      <c r="K98" s="231">
        <v>0</v>
      </c>
      <c r="L98" s="231">
        <v>0</v>
      </c>
      <c r="M98" s="231">
        <v>0</v>
      </c>
      <c r="N98" s="231">
        <v>0</v>
      </c>
      <c r="O98" s="231">
        <v>0</v>
      </c>
      <c r="P98" s="231">
        <v>0</v>
      </c>
      <c r="Q98" s="231">
        <v>0</v>
      </c>
      <c r="R98" s="232">
        <v>0</v>
      </c>
      <c r="S98" s="248"/>
    </row>
    <row r="99" spans="1:19" s="176" customFormat="1" ht="16.5" customHeight="1">
      <c r="A99" s="239" t="s">
        <v>398</v>
      </c>
      <c r="B99" s="230" t="s">
        <v>326</v>
      </c>
      <c r="C99" s="231">
        <v>570.58333300000004</v>
      </c>
      <c r="D99" s="231">
        <v>105.333333</v>
      </c>
      <c r="E99" s="231">
        <v>39.25</v>
      </c>
      <c r="F99" s="231">
        <v>56.666666999999997</v>
      </c>
      <c r="G99" s="231">
        <v>65</v>
      </c>
      <c r="H99" s="231">
        <v>49</v>
      </c>
      <c r="I99" s="231">
        <v>12</v>
      </c>
      <c r="J99" s="231">
        <v>0</v>
      </c>
      <c r="K99" s="231">
        <v>39</v>
      </c>
      <c r="L99" s="231">
        <v>56</v>
      </c>
      <c r="M99" s="231">
        <v>44</v>
      </c>
      <c r="N99" s="231">
        <v>22.75</v>
      </c>
      <c r="O99" s="231">
        <v>55</v>
      </c>
      <c r="P99" s="231">
        <v>0</v>
      </c>
      <c r="Q99" s="231">
        <v>26.583333</v>
      </c>
      <c r="R99" s="232">
        <v>0</v>
      </c>
      <c r="S99" s="248"/>
    </row>
    <row r="100" spans="1:19" s="176" customFormat="1" ht="16.5" customHeight="1">
      <c r="A100" s="239" t="s">
        <v>399</v>
      </c>
      <c r="B100" s="230" t="s">
        <v>326</v>
      </c>
      <c r="C100" s="231">
        <v>28</v>
      </c>
      <c r="D100" s="231">
        <v>0</v>
      </c>
      <c r="E100" s="231">
        <v>10</v>
      </c>
      <c r="F100" s="231">
        <v>0</v>
      </c>
      <c r="G100" s="231">
        <v>1</v>
      </c>
      <c r="H100" s="231">
        <v>0</v>
      </c>
      <c r="I100" s="231">
        <v>2</v>
      </c>
      <c r="J100" s="231">
        <v>0</v>
      </c>
      <c r="K100" s="231">
        <v>3</v>
      </c>
      <c r="L100" s="231">
        <v>0</v>
      </c>
      <c r="M100" s="231">
        <v>2</v>
      </c>
      <c r="N100" s="231">
        <v>0</v>
      </c>
      <c r="O100" s="231">
        <v>0</v>
      </c>
      <c r="P100" s="231">
        <v>0</v>
      </c>
      <c r="Q100" s="231">
        <v>0</v>
      </c>
      <c r="R100" s="232">
        <v>10</v>
      </c>
      <c r="S100" s="248"/>
    </row>
    <row r="101" spans="1:19" s="176" customFormat="1" ht="16.5" customHeight="1">
      <c r="A101" s="239" t="s">
        <v>400</v>
      </c>
      <c r="B101" s="230" t="s">
        <v>326</v>
      </c>
      <c r="C101" s="231">
        <v>0</v>
      </c>
      <c r="D101" s="231">
        <v>0</v>
      </c>
      <c r="E101" s="231">
        <v>0</v>
      </c>
      <c r="F101" s="231">
        <v>0</v>
      </c>
      <c r="G101" s="231">
        <v>0</v>
      </c>
      <c r="H101" s="231">
        <v>0</v>
      </c>
      <c r="I101" s="231">
        <v>0</v>
      </c>
      <c r="J101" s="231">
        <v>0</v>
      </c>
      <c r="K101" s="231">
        <v>0</v>
      </c>
      <c r="L101" s="231">
        <v>0</v>
      </c>
      <c r="M101" s="231">
        <v>0</v>
      </c>
      <c r="N101" s="231">
        <v>0</v>
      </c>
      <c r="O101" s="231">
        <v>0</v>
      </c>
      <c r="P101" s="231">
        <v>0</v>
      </c>
      <c r="Q101" s="231">
        <v>0</v>
      </c>
      <c r="R101" s="232">
        <v>0</v>
      </c>
      <c r="S101" s="248"/>
    </row>
    <row r="102" spans="1:19" s="176" customFormat="1" ht="16.5" customHeight="1">
      <c r="A102" s="239" t="s">
        <v>401</v>
      </c>
      <c r="B102" s="230" t="s">
        <v>326</v>
      </c>
      <c r="C102" s="231">
        <v>0</v>
      </c>
      <c r="D102" s="231">
        <v>0</v>
      </c>
      <c r="E102" s="231">
        <v>0</v>
      </c>
      <c r="F102" s="231">
        <v>0</v>
      </c>
      <c r="G102" s="231">
        <v>0</v>
      </c>
      <c r="H102" s="231">
        <v>0</v>
      </c>
      <c r="I102" s="231">
        <v>0</v>
      </c>
      <c r="J102" s="231">
        <v>0</v>
      </c>
      <c r="K102" s="231">
        <v>0</v>
      </c>
      <c r="L102" s="231">
        <v>0</v>
      </c>
      <c r="M102" s="231">
        <v>0</v>
      </c>
      <c r="N102" s="231">
        <v>0</v>
      </c>
      <c r="O102" s="231">
        <v>0</v>
      </c>
      <c r="P102" s="231">
        <v>0</v>
      </c>
      <c r="Q102" s="231">
        <v>0</v>
      </c>
      <c r="R102" s="232">
        <v>0</v>
      </c>
      <c r="S102" s="248"/>
    </row>
    <row r="103" spans="1:19" s="176" customFormat="1" ht="16.5" customHeight="1">
      <c r="A103" s="252" t="s">
        <v>441</v>
      </c>
      <c r="B103" s="230" t="s">
        <v>326</v>
      </c>
      <c r="C103" s="231">
        <v>0</v>
      </c>
      <c r="D103" s="231">
        <v>0</v>
      </c>
      <c r="E103" s="231">
        <v>0</v>
      </c>
      <c r="F103" s="231">
        <v>0</v>
      </c>
      <c r="G103" s="231">
        <v>0</v>
      </c>
      <c r="H103" s="231">
        <v>0</v>
      </c>
      <c r="I103" s="231">
        <v>0</v>
      </c>
      <c r="J103" s="231">
        <v>0</v>
      </c>
      <c r="K103" s="231">
        <v>0</v>
      </c>
      <c r="L103" s="231">
        <v>0</v>
      </c>
      <c r="M103" s="231">
        <v>0</v>
      </c>
      <c r="N103" s="231">
        <v>0</v>
      </c>
      <c r="O103" s="231">
        <v>0</v>
      </c>
      <c r="P103" s="231">
        <v>0</v>
      </c>
      <c r="Q103" s="231">
        <v>0</v>
      </c>
      <c r="R103" s="232">
        <v>0</v>
      </c>
      <c r="S103" s="248"/>
    </row>
    <row r="104" spans="1:19" s="176" customFormat="1" ht="16.5" customHeight="1">
      <c r="A104" s="252" t="s">
        <v>442</v>
      </c>
      <c r="B104" s="230" t="s">
        <v>326</v>
      </c>
      <c r="C104" s="231">
        <v>17</v>
      </c>
      <c r="D104" s="231">
        <v>1</v>
      </c>
      <c r="E104" s="231">
        <v>0</v>
      </c>
      <c r="F104" s="231">
        <v>0</v>
      </c>
      <c r="G104" s="231">
        <v>0</v>
      </c>
      <c r="H104" s="231">
        <v>16</v>
      </c>
      <c r="I104" s="231">
        <v>0</v>
      </c>
      <c r="J104" s="231">
        <v>0</v>
      </c>
      <c r="K104" s="231">
        <v>0</v>
      </c>
      <c r="L104" s="231">
        <v>0</v>
      </c>
      <c r="M104" s="231">
        <v>0</v>
      </c>
      <c r="N104" s="231">
        <v>0</v>
      </c>
      <c r="O104" s="231">
        <v>0</v>
      </c>
      <c r="P104" s="231">
        <v>0</v>
      </c>
      <c r="Q104" s="231">
        <v>0</v>
      </c>
      <c r="R104" s="232">
        <v>0</v>
      </c>
      <c r="S104" s="248"/>
    </row>
    <row r="105" spans="1:19" s="176" customFormat="1" ht="16.5" customHeight="1">
      <c r="A105" s="237" t="s">
        <v>127</v>
      </c>
      <c r="B105" s="230" t="s">
        <v>325</v>
      </c>
      <c r="C105" s="231">
        <v>0</v>
      </c>
      <c r="D105" s="231">
        <v>0</v>
      </c>
      <c r="E105" s="231">
        <v>0</v>
      </c>
      <c r="F105" s="231">
        <v>0</v>
      </c>
      <c r="G105" s="231">
        <v>0</v>
      </c>
      <c r="H105" s="231">
        <v>0</v>
      </c>
      <c r="I105" s="231">
        <v>0</v>
      </c>
      <c r="J105" s="231">
        <v>0</v>
      </c>
      <c r="K105" s="231">
        <v>0</v>
      </c>
      <c r="L105" s="231">
        <v>0</v>
      </c>
      <c r="M105" s="231">
        <v>0</v>
      </c>
      <c r="N105" s="231">
        <v>0</v>
      </c>
      <c r="O105" s="231">
        <v>0</v>
      </c>
      <c r="P105" s="231">
        <v>0</v>
      </c>
      <c r="Q105" s="231">
        <v>0</v>
      </c>
      <c r="R105" s="232">
        <v>0</v>
      </c>
      <c r="S105" s="248"/>
    </row>
    <row r="106" spans="1:19" s="176" customFormat="1" ht="16.5" customHeight="1">
      <c r="A106" s="237" t="s">
        <v>402</v>
      </c>
      <c r="B106" s="230" t="s">
        <v>326</v>
      </c>
      <c r="C106" s="231">
        <v>0</v>
      </c>
      <c r="D106" s="231">
        <v>0</v>
      </c>
      <c r="E106" s="231">
        <v>0</v>
      </c>
      <c r="F106" s="231">
        <v>0</v>
      </c>
      <c r="G106" s="231">
        <v>0</v>
      </c>
      <c r="H106" s="231">
        <v>0</v>
      </c>
      <c r="I106" s="231">
        <v>0</v>
      </c>
      <c r="J106" s="231">
        <v>0</v>
      </c>
      <c r="K106" s="231">
        <v>0</v>
      </c>
      <c r="L106" s="231">
        <v>0</v>
      </c>
      <c r="M106" s="231">
        <v>0</v>
      </c>
      <c r="N106" s="231">
        <v>0</v>
      </c>
      <c r="O106" s="231">
        <v>0</v>
      </c>
      <c r="P106" s="231">
        <v>0</v>
      </c>
      <c r="Q106" s="231">
        <v>0</v>
      </c>
      <c r="R106" s="232">
        <v>0</v>
      </c>
      <c r="S106" s="248"/>
    </row>
    <row r="107" spans="1:19" s="176" customFormat="1" ht="16.5" customHeight="1">
      <c r="A107" s="239" t="s">
        <v>403</v>
      </c>
      <c r="B107" s="230" t="s">
        <v>326</v>
      </c>
      <c r="C107" s="231">
        <v>3</v>
      </c>
      <c r="D107" s="231">
        <v>0</v>
      </c>
      <c r="E107" s="231">
        <v>0</v>
      </c>
      <c r="F107" s="231">
        <v>0</v>
      </c>
      <c r="G107" s="231">
        <v>1</v>
      </c>
      <c r="H107" s="231">
        <v>0</v>
      </c>
      <c r="I107" s="231">
        <v>0</v>
      </c>
      <c r="J107" s="231">
        <v>2</v>
      </c>
      <c r="K107" s="231">
        <v>0</v>
      </c>
      <c r="L107" s="231">
        <v>0</v>
      </c>
      <c r="M107" s="231">
        <v>0</v>
      </c>
      <c r="N107" s="231">
        <v>0</v>
      </c>
      <c r="O107" s="231">
        <v>0</v>
      </c>
      <c r="P107" s="231">
        <v>0</v>
      </c>
      <c r="Q107" s="231">
        <v>0</v>
      </c>
      <c r="R107" s="232">
        <v>0</v>
      </c>
      <c r="S107" s="248"/>
    </row>
    <row r="108" spans="1:19" s="176" customFormat="1" ht="16.5" customHeight="1">
      <c r="A108" s="239" t="s">
        <v>404</v>
      </c>
      <c r="B108" s="230" t="s">
        <v>326</v>
      </c>
      <c r="C108" s="231">
        <v>67.83333300000001</v>
      </c>
      <c r="D108" s="231">
        <v>3</v>
      </c>
      <c r="E108" s="231">
        <v>0</v>
      </c>
      <c r="F108" s="231">
        <v>14</v>
      </c>
      <c r="G108" s="231">
        <v>22</v>
      </c>
      <c r="H108" s="231">
        <v>1</v>
      </c>
      <c r="I108" s="231">
        <v>3</v>
      </c>
      <c r="J108" s="231">
        <v>1</v>
      </c>
      <c r="K108" s="231">
        <v>2</v>
      </c>
      <c r="L108" s="231">
        <v>4</v>
      </c>
      <c r="M108" s="231">
        <v>3</v>
      </c>
      <c r="N108" s="231">
        <v>3.8333330000000001</v>
      </c>
      <c r="O108" s="231">
        <v>4</v>
      </c>
      <c r="P108" s="231">
        <v>1</v>
      </c>
      <c r="Q108" s="231">
        <v>3</v>
      </c>
      <c r="R108" s="232">
        <v>3</v>
      </c>
      <c r="S108" s="248"/>
    </row>
    <row r="109" spans="1:19" s="176" customFormat="1" ht="16.5" customHeight="1">
      <c r="A109" s="239" t="s">
        <v>405</v>
      </c>
      <c r="B109" s="230" t="s">
        <v>326</v>
      </c>
      <c r="C109" s="231">
        <v>225.08333300000001</v>
      </c>
      <c r="D109" s="231">
        <v>8</v>
      </c>
      <c r="E109" s="231">
        <v>29.25</v>
      </c>
      <c r="F109" s="231">
        <v>29</v>
      </c>
      <c r="G109" s="231">
        <v>10</v>
      </c>
      <c r="H109" s="231">
        <v>9</v>
      </c>
      <c r="I109" s="231">
        <v>14</v>
      </c>
      <c r="J109" s="231">
        <v>0</v>
      </c>
      <c r="K109" s="231">
        <v>30</v>
      </c>
      <c r="L109" s="231">
        <v>34</v>
      </c>
      <c r="M109" s="231">
        <v>10</v>
      </c>
      <c r="N109" s="231">
        <v>2.8333330000000001</v>
      </c>
      <c r="O109" s="231">
        <v>36</v>
      </c>
      <c r="P109" s="231">
        <v>1</v>
      </c>
      <c r="Q109" s="231">
        <v>5</v>
      </c>
      <c r="R109" s="232">
        <v>7</v>
      </c>
      <c r="S109" s="248"/>
    </row>
    <row r="110" spans="1:19" s="176" customFormat="1" ht="16.5" customHeight="1">
      <c r="A110" s="239" t="s">
        <v>406</v>
      </c>
      <c r="B110" s="230" t="s">
        <v>326</v>
      </c>
      <c r="C110" s="231">
        <v>519</v>
      </c>
      <c r="D110" s="231">
        <v>55</v>
      </c>
      <c r="E110" s="231">
        <v>18</v>
      </c>
      <c r="F110" s="231">
        <v>17.833333</v>
      </c>
      <c r="G110" s="231">
        <v>53</v>
      </c>
      <c r="H110" s="231">
        <v>49</v>
      </c>
      <c r="I110" s="231">
        <v>2</v>
      </c>
      <c r="J110" s="231">
        <v>1</v>
      </c>
      <c r="K110" s="231">
        <v>45</v>
      </c>
      <c r="L110" s="231">
        <v>27</v>
      </c>
      <c r="M110" s="231">
        <v>42</v>
      </c>
      <c r="N110" s="231">
        <v>49.166666999999997</v>
      </c>
      <c r="O110" s="231">
        <v>47.75</v>
      </c>
      <c r="P110" s="231">
        <v>31</v>
      </c>
      <c r="Q110" s="231">
        <v>56.25</v>
      </c>
      <c r="R110" s="232">
        <v>25</v>
      </c>
      <c r="S110" s="248"/>
    </row>
    <row r="111" spans="1:19" s="176" customFormat="1" ht="16.5" customHeight="1">
      <c r="A111" s="239" t="s">
        <v>407</v>
      </c>
      <c r="B111" s="230" t="s">
        <v>326</v>
      </c>
      <c r="C111" s="231">
        <v>877.99999900000012</v>
      </c>
      <c r="D111" s="231">
        <v>47.333333000000003</v>
      </c>
      <c r="E111" s="231">
        <v>66</v>
      </c>
      <c r="F111" s="231">
        <v>53.833332999999996</v>
      </c>
      <c r="G111" s="231">
        <v>21</v>
      </c>
      <c r="H111" s="231">
        <v>5</v>
      </c>
      <c r="I111" s="231">
        <v>34</v>
      </c>
      <c r="J111" s="231">
        <v>52</v>
      </c>
      <c r="K111" s="231">
        <v>66.75</v>
      </c>
      <c r="L111" s="231">
        <v>80</v>
      </c>
      <c r="M111" s="231">
        <v>92</v>
      </c>
      <c r="N111" s="231">
        <v>80.25</v>
      </c>
      <c r="O111" s="231">
        <v>61</v>
      </c>
      <c r="P111" s="231">
        <v>104</v>
      </c>
      <c r="Q111" s="231">
        <v>72.833332999999996</v>
      </c>
      <c r="R111" s="232">
        <v>42</v>
      </c>
      <c r="S111" s="248"/>
    </row>
    <row r="112" spans="1:19" s="176" customFormat="1" ht="16.5" customHeight="1">
      <c r="A112" s="239" t="s">
        <v>408</v>
      </c>
      <c r="B112" s="230" t="s">
        <v>326</v>
      </c>
      <c r="C112" s="231">
        <v>39.916667000000004</v>
      </c>
      <c r="D112" s="231">
        <v>0</v>
      </c>
      <c r="E112" s="231">
        <v>3</v>
      </c>
      <c r="F112" s="231">
        <v>3</v>
      </c>
      <c r="G112" s="231">
        <v>0</v>
      </c>
      <c r="H112" s="231">
        <v>0</v>
      </c>
      <c r="I112" s="231">
        <v>2</v>
      </c>
      <c r="J112" s="231">
        <v>4</v>
      </c>
      <c r="K112" s="231">
        <v>4</v>
      </c>
      <c r="L112" s="231">
        <v>5</v>
      </c>
      <c r="M112" s="231">
        <v>0</v>
      </c>
      <c r="N112" s="231">
        <v>6.9166670000000003</v>
      </c>
      <c r="O112" s="231">
        <v>1</v>
      </c>
      <c r="P112" s="231">
        <v>3</v>
      </c>
      <c r="Q112" s="231">
        <v>6</v>
      </c>
      <c r="R112" s="232">
        <v>2</v>
      </c>
      <c r="S112" s="248"/>
    </row>
    <row r="113" spans="1:19" s="176" customFormat="1" ht="16.5" customHeight="1">
      <c r="A113" s="239" t="s">
        <v>409</v>
      </c>
      <c r="B113" s="230" t="s">
        <v>326</v>
      </c>
      <c r="C113" s="231">
        <v>44.75</v>
      </c>
      <c r="D113" s="231">
        <v>5</v>
      </c>
      <c r="E113" s="231">
        <v>0</v>
      </c>
      <c r="F113" s="231">
        <v>0</v>
      </c>
      <c r="G113" s="231">
        <v>13</v>
      </c>
      <c r="H113" s="231">
        <v>16</v>
      </c>
      <c r="I113" s="231">
        <v>0</v>
      </c>
      <c r="J113" s="231">
        <v>0</v>
      </c>
      <c r="K113" s="231">
        <v>0</v>
      </c>
      <c r="L113" s="231">
        <v>0</v>
      </c>
      <c r="M113" s="231">
        <v>0</v>
      </c>
      <c r="N113" s="231">
        <v>0</v>
      </c>
      <c r="O113" s="231">
        <v>0</v>
      </c>
      <c r="P113" s="231">
        <v>9.75</v>
      </c>
      <c r="Q113" s="231">
        <v>0</v>
      </c>
      <c r="R113" s="232">
        <v>1</v>
      </c>
      <c r="S113" s="248"/>
    </row>
    <row r="114" spans="1:19" s="176" customFormat="1" ht="16.5" customHeight="1">
      <c r="A114" s="237" t="s">
        <v>410</v>
      </c>
      <c r="B114" s="230" t="s">
        <v>327</v>
      </c>
      <c r="C114" s="231">
        <v>0</v>
      </c>
      <c r="D114" s="231">
        <v>0</v>
      </c>
      <c r="E114" s="231">
        <v>0</v>
      </c>
      <c r="F114" s="231">
        <v>0</v>
      </c>
      <c r="G114" s="231">
        <v>0</v>
      </c>
      <c r="H114" s="231">
        <v>0</v>
      </c>
      <c r="I114" s="231">
        <v>0</v>
      </c>
      <c r="J114" s="231">
        <v>0</v>
      </c>
      <c r="K114" s="231">
        <v>0</v>
      </c>
      <c r="L114" s="231">
        <v>0</v>
      </c>
      <c r="M114" s="231">
        <v>0</v>
      </c>
      <c r="N114" s="231">
        <v>0</v>
      </c>
      <c r="O114" s="231">
        <v>0</v>
      </c>
      <c r="P114" s="231">
        <v>0</v>
      </c>
      <c r="Q114" s="231">
        <v>0</v>
      </c>
      <c r="R114" s="232">
        <v>0</v>
      </c>
      <c r="S114" s="248"/>
    </row>
    <row r="115" spans="1:19" s="176" customFormat="1" ht="16.5" customHeight="1">
      <c r="A115" s="237" t="s">
        <v>411</v>
      </c>
      <c r="B115" s="230" t="s">
        <v>328</v>
      </c>
      <c r="C115" s="231">
        <v>18256.530000000002</v>
      </c>
      <c r="D115" s="231">
        <v>2580.9916669999998</v>
      </c>
      <c r="E115" s="231">
        <v>1340.5666669999998</v>
      </c>
      <c r="F115" s="231">
        <v>1412.673333</v>
      </c>
      <c r="G115" s="231">
        <v>2102.38</v>
      </c>
      <c r="H115" s="231">
        <v>1449.7</v>
      </c>
      <c r="I115" s="231">
        <v>522.6</v>
      </c>
      <c r="J115" s="231">
        <v>81.099999999999994</v>
      </c>
      <c r="K115" s="231">
        <v>1055.05</v>
      </c>
      <c r="L115" s="231">
        <v>1414.36</v>
      </c>
      <c r="M115" s="231">
        <v>1095.3</v>
      </c>
      <c r="N115" s="231">
        <v>1114.716666</v>
      </c>
      <c r="O115" s="231">
        <v>1405.7</v>
      </c>
      <c r="P115" s="231">
        <v>1401.9</v>
      </c>
      <c r="Q115" s="231">
        <v>654.79166699999996</v>
      </c>
      <c r="R115" s="232">
        <v>624.70000000000005</v>
      </c>
      <c r="S115" s="248"/>
    </row>
    <row r="116" spans="1:19" s="176" customFormat="1" ht="16.5" customHeight="1">
      <c r="A116" s="237" t="s">
        <v>412</v>
      </c>
      <c r="B116" s="230" t="s">
        <v>328</v>
      </c>
      <c r="C116" s="231">
        <v>836.3866670000001</v>
      </c>
      <c r="D116" s="231">
        <v>107</v>
      </c>
      <c r="E116" s="231">
        <v>270.2</v>
      </c>
      <c r="F116" s="231">
        <v>113.686667</v>
      </c>
      <c r="G116" s="231">
        <v>51.5</v>
      </c>
      <c r="H116" s="231">
        <v>97</v>
      </c>
      <c r="I116" s="231">
        <v>28</v>
      </c>
      <c r="J116" s="231">
        <v>0</v>
      </c>
      <c r="K116" s="231">
        <v>39.700000000000003</v>
      </c>
      <c r="L116" s="231">
        <v>0</v>
      </c>
      <c r="M116" s="231">
        <v>1.6</v>
      </c>
      <c r="N116" s="231">
        <v>52</v>
      </c>
      <c r="O116" s="231">
        <v>37</v>
      </c>
      <c r="P116" s="231">
        <v>0</v>
      </c>
      <c r="Q116" s="231">
        <v>10</v>
      </c>
      <c r="R116" s="232">
        <v>28.7</v>
      </c>
      <c r="S116" s="248"/>
    </row>
    <row r="117" spans="1:19" s="176" customFormat="1" ht="16.5" customHeight="1">
      <c r="A117" s="239" t="s">
        <v>433</v>
      </c>
      <c r="B117" s="230" t="s">
        <v>328</v>
      </c>
      <c r="C117" s="231">
        <v>610.79999999999995</v>
      </c>
      <c r="D117" s="231">
        <v>58</v>
      </c>
      <c r="E117" s="231">
        <v>226.5</v>
      </c>
      <c r="F117" s="231">
        <v>67.3</v>
      </c>
      <c r="G117" s="231">
        <v>45</v>
      </c>
      <c r="H117" s="231">
        <v>87</v>
      </c>
      <c r="I117" s="231">
        <v>28</v>
      </c>
      <c r="J117" s="231">
        <v>0</v>
      </c>
      <c r="K117" s="231">
        <v>36</v>
      </c>
      <c r="L117" s="231">
        <v>0</v>
      </c>
      <c r="M117" s="231">
        <v>0</v>
      </c>
      <c r="N117" s="231">
        <v>52</v>
      </c>
      <c r="O117" s="231">
        <v>5</v>
      </c>
      <c r="P117" s="231">
        <v>0</v>
      </c>
      <c r="Q117" s="231">
        <v>6</v>
      </c>
      <c r="R117" s="232">
        <v>0</v>
      </c>
      <c r="S117" s="248"/>
    </row>
    <row r="118" spans="1:19" s="176" customFormat="1" ht="16.5" customHeight="1">
      <c r="A118" s="237" t="s">
        <v>413</v>
      </c>
      <c r="B118" s="230" t="s">
        <v>328</v>
      </c>
      <c r="C118" s="231">
        <v>249.42000000000002</v>
      </c>
      <c r="D118" s="231">
        <v>16.3</v>
      </c>
      <c r="E118" s="231">
        <v>109.68</v>
      </c>
      <c r="F118" s="231">
        <v>24.17</v>
      </c>
      <c r="G118" s="231">
        <v>18.89</v>
      </c>
      <c r="H118" s="231">
        <v>35</v>
      </c>
      <c r="I118" s="231">
        <v>10</v>
      </c>
      <c r="J118" s="231">
        <v>0</v>
      </c>
      <c r="K118" s="231">
        <v>26</v>
      </c>
      <c r="L118" s="231">
        <v>0</v>
      </c>
      <c r="M118" s="231">
        <v>0</v>
      </c>
      <c r="N118" s="231">
        <v>2.48</v>
      </c>
      <c r="O118" s="231">
        <v>2</v>
      </c>
      <c r="P118" s="231">
        <v>0</v>
      </c>
      <c r="Q118" s="231">
        <v>1.8</v>
      </c>
      <c r="R118" s="232">
        <v>3.1</v>
      </c>
      <c r="S118" s="248"/>
    </row>
    <row r="119" spans="1:19" s="176" customFormat="1" ht="16.5" customHeight="1">
      <c r="A119" s="237" t="s">
        <v>414</v>
      </c>
      <c r="B119" s="230" t="s">
        <v>327</v>
      </c>
      <c r="C119" s="231">
        <v>775</v>
      </c>
      <c r="D119" s="231">
        <v>45.5</v>
      </c>
      <c r="E119" s="231">
        <v>248</v>
      </c>
      <c r="F119" s="231">
        <v>189.5</v>
      </c>
      <c r="G119" s="231">
        <v>29</v>
      </c>
      <c r="H119" s="231">
        <v>90</v>
      </c>
      <c r="I119" s="231">
        <v>30</v>
      </c>
      <c r="J119" s="231">
        <v>0</v>
      </c>
      <c r="K119" s="231">
        <v>50</v>
      </c>
      <c r="L119" s="231">
        <v>0</v>
      </c>
      <c r="M119" s="231">
        <v>6</v>
      </c>
      <c r="N119" s="231">
        <v>31</v>
      </c>
      <c r="O119" s="231">
        <v>28</v>
      </c>
      <c r="P119" s="231">
        <v>0</v>
      </c>
      <c r="Q119" s="231">
        <v>11</v>
      </c>
      <c r="R119" s="232">
        <v>17</v>
      </c>
      <c r="S119" s="248"/>
    </row>
    <row r="120" spans="1:19" s="176" customFormat="1" ht="16.5" customHeight="1">
      <c r="A120" s="239" t="s">
        <v>415</v>
      </c>
      <c r="B120" s="230" t="s">
        <v>326</v>
      </c>
      <c r="C120" s="231">
        <v>81.333332999999996</v>
      </c>
      <c r="D120" s="231">
        <v>7.5</v>
      </c>
      <c r="E120" s="231">
        <v>16</v>
      </c>
      <c r="F120" s="231">
        <v>31.833333</v>
      </c>
      <c r="G120" s="231">
        <v>2</v>
      </c>
      <c r="H120" s="231">
        <v>1</v>
      </c>
      <c r="I120" s="231">
        <v>1</v>
      </c>
      <c r="J120" s="231">
        <v>0</v>
      </c>
      <c r="K120" s="231">
        <v>1</v>
      </c>
      <c r="L120" s="231">
        <v>0</v>
      </c>
      <c r="M120" s="231">
        <v>2</v>
      </c>
      <c r="N120" s="231">
        <v>4</v>
      </c>
      <c r="O120" s="231">
        <v>6</v>
      </c>
      <c r="P120" s="231">
        <v>0</v>
      </c>
      <c r="Q120" s="231">
        <v>3</v>
      </c>
      <c r="R120" s="232">
        <v>6</v>
      </c>
      <c r="S120" s="248"/>
    </row>
    <row r="121" spans="1:19" s="176" customFormat="1" ht="16.5" customHeight="1">
      <c r="A121" s="239" t="s">
        <v>416</v>
      </c>
      <c r="B121" s="230" t="s">
        <v>326</v>
      </c>
      <c r="C121" s="231">
        <v>15</v>
      </c>
      <c r="D121" s="231">
        <v>0</v>
      </c>
      <c r="E121" s="231">
        <v>7</v>
      </c>
      <c r="F121" s="231">
        <v>1</v>
      </c>
      <c r="G121" s="231">
        <v>0</v>
      </c>
      <c r="H121" s="231">
        <v>4</v>
      </c>
      <c r="I121" s="231">
        <v>1</v>
      </c>
      <c r="J121" s="231">
        <v>0</v>
      </c>
      <c r="K121" s="231">
        <v>2</v>
      </c>
      <c r="L121" s="231">
        <v>0</v>
      </c>
      <c r="M121" s="231">
        <v>0</v>
      </c>
      <c r="N121" s="231">
        <v>0</v>
      </c>
      <c r="O121" s="231">
        <v>0</v>
      </c>
      <c r="P121" s="231">
        <v>0</v>
      </c>
      <c r="Q121" s="231">
        <v>0</v>
      </c>
      <c r="R121" s="232">
        <v>0</v>
      </c>
      <c r="S121" s="248"/>
    </row>
    <row r="122" spans="1:19" s="176" customFormat="1" ht="16.5" customHeight="1">
      <c r="A122" s="239" t="s">
        <v>417</v>
      </c>
      <c r="B122" s="230" t="s">
        <v>326</v>
      </c>
      <c r="C122" s="231">
        <v>1</v>
      </c>
      <c r="D122" s="231">
        <v>0</v>
      </c>
      <c r="E122" s="231">
        <v>0</v>
      </c>
      <c r="F122" s="231">
        <v>0</v>
      </c>
      <c r="G122" s="231">
        <v>1</v>
      </c>
      <c r="H122" s="231">
        <v>0</v>
      </c>
      <c r="I122" s="231">
        <v>0</v>
      </c>
      <c r="J122" s="231">
        <v>0</v>
      </c>
      <c r="K122" s="231">
        <v>0</v>
      </c>
      <c r="L122" s="231">
        <v>0</v>
      </c>
      <c r="M122" s="231">
        <v>0</v>
      </c>
      <c r="N122" s="231">
        <v>0</v>
      </c>
      <c r="O122" s="231">
        <v>0</v>
      </c>
      <c r="P122" s="231">
        <v>0</v>
      </c>
      <c r="Q122" s="231">
        <v>0</v>
      </c>
      <c r="R122" s="232">
        <v>0</v>
      </c>
      <c r="S122" s="248"/>
    </row>
    <row r="123" spans="1:19" s="176" customFormat="1" ht="16.5" customHeight="1">
      <c r="A123" s="239" t="s">
        <v>418</v>
      </c>
      <c r="B123" s="230" t="s">
        <v>326</v>
      </c>
      <c r="C123" s="231">
        <v>0</v>
      </c>
      <c r="D123" s="231">
        <v>0</v>
      </c>
      <c r="E123" s="231">
        <v>0</v>
      </c>
      <c r="F123" s="231">
        <v>0</v>
      </c>
      <c r="G123" s="231">
        <v>0</v>
      </c>
      <c r="H123" s="231">
        <v>0</v>
      </c>
      <c r="I123" s="231">
        <v>0</v>
      </c>
      <c r="J123" s="231">
        <v>0</v>
      </c>
      <c r="K123" s="231">
        <v>0</v>
      </c>
      <c r="L123" s="231">
        <v>0</v>
      </c>
      <c r="M123" s="231">
        <v>0</v>
      </c>
      <c r="N123" s="231">
        <v>0</v>
      </c>
      <c r="O123" s="231">
        <v>0</v>
      </c>
      <c r="P123" s="231">
        <v>0</v>
      </c>
      <c r="Q123" s="231">
        <v>0</v>
      </c>
      <c r="R123" s="232">
        <v>0</v>
      </c>
      <c r="S123" s="248"/>
    </row>
    <row r="124" spans="1:19" s="176" customFormat="1" ht="16.5" customHeight="1">
      <c r="A124" s="237" t="s">
        <v>419</v>
      </c>
      <c r="B124" s="230" t="s">
        <v>326</v>
      </c>
      <c r="C124" s="231">
        <v>99.333332999999996</v>
      </c>
      <c r="D124" s="231">
        <v>7.5</v>
      </c>
      <c r="E124" s="231">
        <v>23</v>
      </c>
      <c r="F124" s="231">
        <v>32.833332999999996</v>
      </c>
      <c r="G124" s="231">
        <v>4</v>
      </c>
      <c r="H124" s="231">
        <v>5</v>
      </c>
      <c r="I124" s="231">
        <v>2</v>
      </c>
      <c r="J124" s="231">
        <v>0</v>
      </c>
      <c r="K124" s="231">
        <v>3</v>
      </c>
      <c r="L124" s="231">
        <v>0</v>
      </c>
      <c r="M124" s="231">
        <v>2</v>
      </c>
      <c r="N124" s="231">
        <v>4</v>
      </c>
      <c r="O124" s="231">
        <v>6</v>
      </c>
      <c r="P124" s="231">
        <v>0</v>
      </c>
      <c r="Q124" s="231">
        <v>3</v>
      </c>
      <c r="R124" s="232">
        <v>7</v>
      </c>
      <c r="S124" s="248"/>
    </row>
    <row r="125" spans="1:19" s="176" customFormat="1" ht="16.5" customHeight="1">
      <c r="A125" s="239" t="s">
        <v>420</v>
      </c>
      <c r="B125" s="230" t="s">
        <v>326</v>
      </c>
      <c r="C125" s="231">
        <v>29</v>
      </c>
      <c r="D125" s="231">
        <v>3</v>
      </c>
      <c r="E125" s="231">
        <v>8</v>
      </c>
      <c r="F125" s="231">
        <v>3</v>
      </c>
      <c r="G125" s="231">
        <v>1</v>
      </c>
      <c r="H125" s="231">
        <v>5</v>
      </c>
      <c r="I125" s="231">
        <v>2</v>
      </c>
      <c r="J125" s="231">
        <v>0</v>
      </c>
      <c r="K125" s="231">
        <v>2</v>
      </c>
      <c r="L125" s="231">
        <v>0</v>
      </c>
      <c r="M125" s="231">
        <v>0</v>
      </c>
      <c r="N125" s="231">
        <v>3</v>
      </c>
      <c r="O125" s="231">
        <v>1</v>
      </c>
      <c r="P125" s="231">
        <v>0</v>
      </c>
      <c r="Q125" s="231">
        <v>0</v>
      </c>
      <c r="R125" s="232">
        <v>1</v>
      </c>
      <c r="S125" s="248"/>
    </row>
    <row r="126" spans="1:19" s="176" customFormat="1" ht="16.5" customHeight="1">
      <c r="A126" s="239" t="s">
        <v>421</v>
      </c>
      <c r="B126" s="230" t="s">
        <v>326</v>
      </c>
      <c r="C126" s="231">
        <v>69.333332999999996</v>
      </c>
      <c r="D126" s="231">
        <v>4.5</v>
      </c>
      <c r="E126" s="231">
        <v>15</v>
      </c>
      <c r="F126" s="231">
        <v>29.833333</v>
      </c>
      <c r="G126" s="231">
        <v>3</v>
      </c>
      <c r="H126" s="231">
        <v>0</v>
      </c>
      <c r="I126" s="231">
        <v>0</v>
      </c>
      <c r="J126" s="231">
        <v>0</v>
      </c>
      <c r="K126" s="231">
        <v>1</v>
      </c>
      <c r="L126" s="231">
        <v>0</v>
      </c>
      <c r="M126" s="231">
        <v>2</v>
      </c>
      <c r="N126" s="231">
        <v>1</v>
      </c>
      <c r="O126" s="231">
        <v>5</v>
      </c>
      <c r="P126" s="231">
        <v>0</v>
      </c>
      <c r="Q126" s="231">
        <v>3</v>
      </c>
      <c r="R126" s="232">
        <v>5</v>
      </c>
      <c r="S126" s="248"/>
    </row>
    <row r="127" spans="1:19" s="176" customFormat="1" ht="16.5" customHeight="1">
      <c r="A127" s="237" t="s">
        <v>128</v>
      </c>
      <c r="B127" s="230" t="s">
        <v>325</v>
      </c>
      <c r="C127" s="231">
        <v>0</v>
      </c>
      <c r="D127" s="231">
        <v>0</v>
      </c>
      <c r="E127" s="231">
        <v>0</v>
      </c>
      <c r="F127" s="231">
        <v>0</v>
      </c>
      <c r="G127" s="231">
        <v>0</v>
      </c>
      <c r="H127" s="231">
        <v>0</v>
      </c>
      <c r="I127" s="231">
        <v>0</v>
      </c>
      <c r="J127" s="231">
        <v>0</v>
      </c>
      <c r="K127" s="231">
        <v>0</v>
      </c>
      <c r="L127" s="231">
        <v>0</v>
      </c>
      <c r="M127" s="231">
        <v>0</v>
      </c>
      <c r="N127" s="231">
        <v>0</v>
      </c>
      <c r="O127" s="231">
        <v>0</v>
      </c>
      <c r="P127" s="231">
        <v>0</v>
      </c>
      <c r="Q127" s="231">
        <v>0</v>
      </c>
      <c r="R127" s="232">
        <v>0</v>
      </c>
      <c r="S127" s="248"/>
    </row>
    <row r="128" spans="1:19" s="176" customFormat="1" ht="16.5" customHeight="1">
      <c r="A128" s="237" t="s">
        <v>422</v>
      </c>
      <c r="B128" s="230" t="s">
        <v>326</v>
      </c>
      <c r="C128" s="231">
        <v>27.916667</v>
      </c>
      <c r="D128" s="231">
        <v>1</v>
      </c>
      <c r="E128" s="231">
        <v>0</v>
      </c>
      <c r="F128" s="231">
        <v>0</v>
      </c>
      <c r="G128" s="231">
        <v>12</v>
      </c>
      <c r="H128" s="231">
        <v>1</v>
      </c>
      <c r="I128" s="231">
        <v>0</v>
      </c>
      <c r="J128" s="231">
        <v>0</v>
      </c>
      <c r="K128" s="231">
        <v>1</v>
      </c>
      <c r="L128" s="231">
        <v>0</v>
      </c>
      <c r="M128" s="231">
        <v>1</v>
      </c>
      <c r="N128" s="231">
        <v>0</v>
      </c>
      <c r="O128" s="231">
        <v>0</v>
      </c>
      <c r="P128" s="231">
        <v>9.75</v>
      </c>
      <c r="Q128" s="231">
        <v>0.16666700000000001</v>
      </c>
      <c r="R128" s="232">
        <v>2</v>
      </c>
      <c r="S128" s="248"/>
    </row>
    <row r="129" spans="1:19" s="176" customFormat="1" ht="16.5" customHeight="1">
      <c r="A129" s="239" t="s">
        <v>348</v>
      </c>
      <c r="B129" s="230" t="s">
        <v>326</v>
      </c>
      <c r="C129" s="231">
        <v>12.75</v>
      </c>
      <c r="D129" s="231">
        <v>0</v>
      </c>
      <c r="E129" s="231">
        <v>0</v>
      </c>
      <c r="F129" s="231">
        <v>0</v>
      </c>
      <c r="G129" s="231">
        <v>1</v>
      </c>
      <c r="H129" s="231">
        <v>1</v>
      </c>
      <c r="I129" s="231">
        <v>0</v>
      </c>
      <c r="J129" s="231">
        <v>0</v>
      </c>
      <c r="K129" s="231">
        <v>1</v>
      </c>
      <c r="L129" s="231">
        <v>0</v>
      </c>
      <c r="M129" s="231">
        <v>0</v>
      </c>
      <c r="N129" s="231">
        <v>0</v>
      </c>
      <c r="O129" s="231">
        <v>0</v>
      </c>
      <c r="P129" s="231">
        <v>9.75</v>
      </c>
      <c r="Q129" s="231">
        <v>0</v>
      </c>
      <c r="R129" s="232">
        <v>0</v>
      </c>
      <c r="S129" s="248"/>
    </row>
    <row r="130" spans="1:19" s="176" customFormat="1" ht="16.5" customHeight="1">
      <c r="A130" s="239" t="s">
        <v>423</v>
      </c>
      <c r="B130" s="230" t="s">
        <v>326</v>
      </c>
      <c r="C130" s="231">
        <v>15.166667</v>
      </c>
      <c r="D130" s="231">
        <v>1</v>
      </c>
      <c r="E130" s="231">
        <v>0</v>
      </c>
      <c r="F130" s="231">
        <v>0</v>
      </c>
      <c r="G130" s="231">
        <v>11</v>
      </c>
      <c r="H130" s="231">
        <v>0</v>
      </c>
      <c r="I130" s="231">
        <v>0</v>
      </c>
      <c r="J130" s="231">
        <v>0</v>
      </c>
      <c r="K130" s="231">
        <v>0</v>
      </c>
      <c r="L130" s="231">
        <v>0</v>
      </c>
      <c r="M130" s="231">
        <v>1</v>
      </c>
      <c r="N130" s="231">
        <v>0</v>
      </c>
      <c r="O130" s="231">
        <v>0</v>
      </c>
      <c r="P130" s="231">
        <v>0</v>
      </c>
      <c r="Q130" s="231">
        <v>0.16666700000000001</v>
      </c>
      <c r="R130" s="232">
        <v>2</v>
      </c>
      <c r="S130" s="248"/>
    </row>
    <row r="131" spans="1:19" s="176" customFormat="1" ht="16.5" customHeight="1">
      <c r="A131" s="237" t="s">
        <v>424</v>
      </c>
      <c r="B131" s="230"/>
      <c r="C131" s="231">
        <v>0</v>
      </c>
      <c r="D131" s="231">
        <v>0</v>
      </c>
      <c r="E131" s="231">
        <v>0</v>
      </c>
      <c r="F131" s="231">
        <v>0</v>
      </c>
      <c r="G131" s="231">
        <v>0</v>
      </c>
      <c r="H131" s="231">
        <v>0</v>
      </c>
      <c r="I131" s="231">
        <v>0</v>
      </c>
      <c r="J131" s="231">
        <v>0</v>
      </c>
      <c r="K131" s="231">
        <v>0</v>
      </c>
      <c r="L131" s="231">
        <v>0</v>
      </c>
      <c r="M131" s="231">
        <v>0</v>
      </c>
      <c r="N131" s="231">
        <v>0</v>
      </c>
      <c r="O131" s="231">
        <v>0</v>
      </c>
      <c r="P131" s="231">
        <v>0</v>
      </c>
      <c r="Q131" s="231">
        <v>0</v>
      </c>
      <c r="R131" s="232">
        <v>0</v>
      </c>
      <c r="S131" s="248"/>
    </row>
    <row r="132" spans="1:19" s="176" customFormat="1" ht="16.5" customHeight="1">
      <c r="A132" s="239" t="s">
        <v>425</v>
      </c>
      <c r="B132" s="230" t="s">
        <v>329</v>
      </c>
      <c r="C132" s="231">
        <v>236.66666666666666</v>
      </c>
      <c r="D132" s="231">
        <v>0</v>
      </c>
      <c r="E132" s="231">
        <v>0</v>
      </c>
      <c r="F132" s="231">
        <v>0</v>
      </c>
      <c r="G132" s="231">
        <v>450</v>
      </c>
      <c r="H132" s="231">
        <v>500</v>
      </c>
      <c r="I132" s="231">
        <v>0</v>
      </c>
      <c r="J132" s="231">
        <v>0</v>
      </c>
      <c r="K132" s="231">
        <v>1100</v>
      </c>
      <c r="L132" s="231">
        <v>0</v>
      </c>
      <c r="M132" s="231">
        <v>0</v>
      </c>
      <c r="N132" s="231">
        <v>0</v>
      </c>
      <c r="O132" s="231">
        <v>0</v>
      </c>
      <c r="P132" s="231">
        <v>99.230769230769226</v>
      </c>
      <c r="Q132" s="231">
        <v>0</v>
      </c>
      <c r="R132" s="232">
        <v>0</v>
      </c>
      <c r="S132" s="248"/>
    </row>
    <row r="133" spans="1:19" s="176" customFormat="1" ht="16.5" customHeight="1">
      <c r="A133" s="240" t="s">
        <v>426</v>
      </c>
      <c r="B133" s="384" t="s">
        <v>329</v>
      </c>
      <c r="C133" s="347">
        <v>1195.3845891124265</v>
      </c>
      <c r="D133" s="347">
        <v>600</v>
      </c>
      <c r="E133" s="347">
        <v>0</v>
      </c>
      <c r="F133" s="347">
        <v>0</v>
      </c>
      <c r="G133" s="347">
        <v>1443.6363636363637</v>
      </c>
      <c r="H133" s="347">
        <v>0</v>
      </c>
      <c r="I133" s="347">
        <v>0</v>
      </c>
      <c r="J133" s="347">
        <v>0</v>
      </c>
      <c r="K133" s="347">
        <v>0</v>
      </c>
      <c r="L133" s="347">
        <v>0</v>
      </c>
      <c r="M133" s="347">
        <v>700</v>
      </c>
      <c r="N133" s="347">
        <v>0</v>
      </c>
      <c r="O133" s="347">
        <v>0</v>
      </c>
      <c r="P133" s="347">
        <v>0</v>
      </c>
      <c r="Q133" s="347">
        <v>0</v>
      </c>
      <c r="R133" s="348">
        <v>950</v>
      </c>
      <c r="S133" s="248"/>
    </row>
  </sheetData>
  <mergeCells count="1">
    <mergeCell ref="A1:R1"/>
  </mergeCells>
  <phoneticPr fontId="2" type="noConversion"/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1:S133"/>
  <sheetViews>
    <sheetView showZeros="0" zoomScaleNormal="100" workbookViewId="0">
      <pane ySplit="2" topLeftCell="A3" activePane="bottomLeft" state="frozen"/>
      <selection activeCell="C9" sqref="C9"/>
      <selection pane="bottomLeft" activeCell="F6" sqref="F6"/>
    </sheetView>
  </sheetViews>
  <sheetFormatPr defaultColWidth="8.25" defaultRowHeight="12"/>
  <cols>
    <col min="1" max="1" width="33.75" style="249" customWidth="1"/>
    <col min="2" max="2" width="5.5" style="176" customWidth="1"/>
    <col min="3" max="3" width="8.375" style="176" customWidth="1"/>
    <col min="4" max="13" width="7.5" style="176" customWidth="1"/>
    <col min="14" max="14" width="7.5" style="248" customWidth="1"/>
    <col min="15" max="18" width="7.5" style="176" customWidth="1"/>
    <col min="19" max="19" width="8.25" style="248"/>
    <col min="20" max="16384" width="8.25" style="176"/>
  </cols>
  <sheetData>
    <row r="1" spans="1:19" s="235" customFormat="1" ht="24" customHeight="1">
      <c r="A1" s="459" t="s">
        <v>186</v>
      </c>
      <c r="B1" s="459"/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242"/>
    </row>
    <row r="2" spans="1:19" s="235" customFormat="1" ht="22.9" customHeight="1">
      <c r="A2" s="236" t="s">
        <v>42</v>
      </c>
      <c r="B2" s="243" t="s">
        <v>6</v>
      </c>
      <c r="C2" s="244" t="s">
        <v>105</v>
      </c>
      <c r="D2" s="244" t="s">
        <v>11</v>
      </c>
      <c r="E2" s="244" t="s">
        <v>12</v>
      </c>
      <c r="F2" s="244" t="s">
        <v>13</v>
      </c>
      <c r="G2" s="244" t="s">
        <v>14</v>
      </c>
      <c r="H2" s="244" t="s">
        <v>15</v>
      </c>
      <c r="I2" s="244" t="s">
        <v>16</v>
      </c>
      <c r="J2" s="244" t="s">
        <v>17</v>
      </c>
      <c r="K2" s="244" t="s">
        <v>18</v>
      </c>
      <c r="L2" s="244" t="s">
        <v>19</v>
      </c>
      <c r="M2" s="244" t="s">
        <v>20</v>
      </c>
      <c r="N2" s="244" t="s">
        <v>21</v>
      </c>
      <c r="O2" s="244" t="s">
        <v>22</v>
      </c>
      <c r="P2" s="245" t="s">
        <v>23</v>
      </c>
      <c r="Q2" s="246" t="s">
        <v>182</v>
      </c>
      <c r="R2" s="247" t="s">
        <v>25</v>
      </c>
      <c r="S2" s="242"/>
    </row>
    <row r="3" spans="1:19" s="235" customFormat="1" ht="15.75" customHeight="1">
      <c r="A3" s="237" t="s">
        <v>322</v>
      </c>
      <c r="B3" s="238" t="s">
        <v>323</v>
      </c>
      <c r="C3" s="389">
        <v>1034.166667</v>
      </c>
      <c r="D3" s="389">
        <v>118.333333</v>
      </c>
      <c r="E3" s="389">
        <v>66.25</v>
      </c>
      <c r="F3" s="389">
        <v>70.666667000000004</v>
      </c>
      <c r="G3" s="389">
        <v>90</v>
      </c>
      <c r="H3" s="389">
        <v>80</v>
      </c>
      <c r="I3" s="389">
        <v>29</v>
      </c>
      <c r="J3" s="389">
        <v>0</v>
      </c>
      <c r="K3" s="389">
        <v>89</v>
      </c>
      <c r="L3" s="389">
        <v>70</v>
      </c>
      <c r="M3" s="389">
        <v>80</v>
      </c>
      <c r="N3" s="389">
        <v>74.75</v>
      </c>
      <c r="O3" s="389">
        <v>80</v>
      </c>
      <c r="P3" s="389">
        <v>79.75</v>
      </c>
      <c r="Q3" s="389">
        <v>76.416667000000004</v>
      </c>
      <c r="R3" s="356">
        <v>30</v>
      </c>
      <c r="S3" s="242"/>
    </row>
    <row r="4" spans="1:19" s="235" customFormat="1" ht="15.75" customHeight="1">
      <c r="A4" s="237" t="s">
        <v>324</v>
      </c>
      <c r="B4" s="238" t="s">
        <v>330</v>
      </c>
      <c r="C4" s="389">
        <v>2.6136255087717339</v>
      </c>
      <c r="D4" s="389">
        <v>2.4760563450029758</v>
      </c>
      <c r="E4" s="389">
        <v>2.6679245283018869</v>
      </c>
      <c r="F4" s="389">
        <v>2.7983490434040137</v>
      </c>
      <c r="G4" s="389">
        <v>2.6277777777777778</v>
      </c>
      <c r="H4" s="389">
        <v>2.3125</v>
      </c>
      <c r="I4" s="389">
        <v>2.896551724137931</v>
      </c>
      <c r="J4" s="389"/>
      <c r="K4" s="389">
        <v>2.6994382022471912</v>
      </c>
      <c r="L4" s="389">
        <v>2.7928571428571427</v>
      </c>
      <c r="M4" s="389">
        <v>2.7250000000000001</v>
      </c>
      <c r="N4" s="389">
        <v>2.5841694581939798</v>
      </c>
      <c r="O4" s="389">
        <v>2.6468750000000001</v>
      </c>
      <c r="P4" s="389">
        <v>2.4984326018808778</v>
      </c>
      <c r="Q4" s="389">
        <v>2.5637949768209594</v>
      </c>
      <c r="R4" s="356">
        <v>2.6333333333333333</v>
      </c>
      <c r="S4" s="242"/>
    </row>
    <row r="5" spans="1:19" s="235" customFormat="1" ht="15.75" customHeight="1">
      <c r="A5" s="237" t="s">
        <v>427</v>
      </c>
      <c r="B5" s="238" t="s">
        <v>428</v>
      </c>
      <c r="C5" s="389">
        <v>35.688842000000001</v>
      </c>
      <c r="D5" s="389">
        <v>31.762684870307169</v>
      </c>
      <c r="E5" s="389">
        <v>31.157944367751064</v>
      </c>
      <c r="F5" s="389">
        <v>37.32</v>
      </c>
      <c r="G5" s="389">
        <v>32.849894291754758</v>
      </c>
      <c r="H5" s="389">
        <v>31.167567567567566</v>
      </c>
      <c r="I5" s="389">
        <v>42.25</v>
      </c>
      <c r="J5" s="389"/>
      <c r="K5" s="389">
        <v>35.590000000000003</v>
      </c>
      <c r="L5" s="389">
        <v>38.382608695652181</v>
      </c>
      <c r="M5" s="389">
        <v>32.6</v>
      </c>
      <c r="N5" s="389">
        <v>38.99050899397669</v>
      </c>
      <c r="O5" s="389">
        <v>39.494687131050767</v>
      </c>
      <c r="P5" s="389">
        <v>28.762358845671262</v>
      </c>
      <c r="Q5" s="389">
        <v>33.99</v>
      </c>
      <c r="R5" s="356">
        <v>29.367088607594937</v>
      </c>
      <c r="S5" s="242"/>
    </row>
    <row r="6" spans="1:19" s="235" customFormat="1" ht="15.75" customHeight="1">
      <c r="A6" s="237" t="s">
        <v>126</v>
      </c>
      <c r="B6" s="238"/>
      <c r="C6" s="389"/>
      <c r="D6" s="389"/>
      <c r="E6" s="389"/>
      <c r="F6" s="389"/>
      <c r="G6" s="389"/>
      <c r="H6" s="389"/>
      <c r="I6" s="389"/>
      <c r="J6" s="389"/>
      <c r="K6" s="389"/>
      <c r="L6" s="389"/>
      <c r="M6" s="389"/>
      <c r="N6" s="389"/>
      <c r="O6" s="389"/>
      <c r="P6" s="389"/>
      <c r="Q6" s="389"/>
      <c r="R6" s="356"/>
      <c r="S6" s="242"/>
    </row>
    <row r="7" spans="1:19" s="235" customFormat="1" ht="15.75" customHeight="1">
      <c r="A7" s="237" t="s">
        <v>319</v>
      </c>
      <c r="B7" s="238" t="s">
        <v>323</v>
      </c>
      <c r="C7" s="389">
        <v>1034.166667</v>
      </c>
      <c r="D7" s="389">
        <v>118.333333</v>
      </c>
      <c r="E7" s="389">
        <v>66.25</v>
      </c>
      <c r="F7" s="389">
        <v>70.666667000000004</v>
      </c>
      <c r="G7" s="389">
        <v>90</v>
      </c>
      <c r="H7" s="389">
        <v>80</v>
      </c>
      <c r="I7" s="389">
        <v>29</v>
      </c>
      <c r="J7" s="389">
        <v>0</v>
      </c>
      <c r="K7" s="389">
        <v>89</v>
      </c>
      <c r="L7" s="389">
        <v>70</v>
      </c>
      <c r="M7" s="389">
        <v>80</v>
      </c>
      <c r="N7" s="389">
        <v>74.75</v>
      </c>
      <c r="O7" s="389">
        <v>80</v>
      </c>
      <c r="P7" s="389">
        <v>79.75</v>
      </c>
      <c r="Q7" s="389">
        <v>76.416667000000004</v>
      </c>
      <c r="R7" s="356">
        <v>30</v>
      </c>
      <c r="S7" s="242"/>
    </row>
    <row r="8" spans="1:19" s="235" customFormat="1" ht="15.75" customHeight="1">
      <c r="A8" s="237" t="s">
        <v>331</v>
      </c>
      <c r="B8" s="238" t="s">
        <v>323</v>
      </c>
      <c r="C8" s="389">
        <v>1018.166667</v>
      </c>
      <c r="D8" s="389">
        <v>118.333333</v>
      </c>
      <c r="E8" s="389">
        <v>66.25</v>
      </c>
      <c r="F8" s="389">
        <v>70.666667000000004</v>
      </c>
      <c r="G8" s="389">
        <v>90</v>
      </c>
      <c r="H8" s="389">
        <v>64</v>
      </c>
      <c r="I8" s="389">
        <v>29</v>
      </c>
      <c r="J8" s="389">
        <v>0</v>
      </c>
      <c r="K8" s="389">
        <v>89</v>
      </c>
      <c r="L8" s="389">
        <v>70</v>
      </c>
      <c r="M8" s="389">
        <v>80</v>
      </c>
      <c r="N8" s="389">
        <v>74.75</v>
      </c>
      <c r="O8" s="389">
        <v>80</v>
      </c>
      <c r="P8" s="389">
        <v>79.75</v>
      </c>
      <c r="Q8" s="389">
        <v>76.416667000000004</v>
      </c>
      <c r="R8" s="356">
        <v>30</v>
      </c>
      <c r="S8" s="242"/>
    </row>
    <row r="9" spans="1:19" s="235" customFormat="1" ht="15.75" customHeight="1">
      <c r="A9" s="237" t="s">
        <v>332</v>
      </c>
      <c r="B9" s="238" t="s">
        <v>323</v>
      </c>
      <c r="C9" s="389">
        <v>16</v>
      </c>
      <c r="D9" s="389">
        <v>0</v>
      </c>
      <c r="E9" s="389">
        <v>0</v>
      </c>
      <c r="F9" s="389">
        <v>0</v>
      </c>
      <c r="G9" s="389">
        <v>0</v>
      </c>
      <c r="H9" s="389">
        <v>16</v>
      </c>
      <c r="I9" s="389">
        <v>0</v>
      </c>
      <c r="J9" s="389">
        <v>0</v>
      </c>
      <c r="K9" s="389">
        <v>0</v>
      </c>
      <c r="L9" s="389">
        <v>0</v>
      </c>
      <c r="M9" s="389">
        <v>0</v>
      </c>
      <c r="N9" s="389">
        <v>0</v>
      </c>
      <c r="O9" s="389">
        <v>0</v>
      </c>
      <c r="P9" s="389">
        <v>0</v>
      </c>
      <c r="Q9" s="389">
        <v>0</v>
      </c>
      <c r="R9" s="356">
        <v>0</v>
      </c>
      <c r="S9" s="242"/>
    </row>
    <row r="10" spans="1:19" s="235" customFormat="1" ht="15.75" customHeight="1">
      <c r="A10" s="237" t="s">
        <v>333</v>
      </c>
      <c r="B10" s="238" t="s">
        <v>323</v>
      </c>
      <c r="C10" s="389">
        <v>0</v>
      </c>
      <c r="D10" s="389">
        <v>0</v>
      </c>
      <c r="E10" s="389">
        <v>0</v>
      </c>
      <c r="F10" s="389">
        <v>0</v>
      </c>
      <c r="G10" s="389">
        <v>0</v>
      </c>
      <c r="H10" s="389">
        <v>0</v>
      </c>
      <c r="I10" s="389">
        <v>0</v>
      </c>
      <c r="J10" s="389">
        <v>0</v>
      </c>
      <c r="K10" s="389">
        <v>0</v>
      </c>
      <c r="L10" s="389">
        <v>0</v>
      </c>
      <c r="M10" s="389">
        <v>0</v>
      </c>
      <c r="N10" s="389">
        <v>0</v>
      </c>
      <c r="O10" s="389">
        <v>0</v>
      </c>
      <c r="P10" s="389">
        <v>0</v>
      </c>
      <c r="Q10" s="389">
        <v>0</v>
      </c>
      <c r="R10" s="356">
        <v>0</v>
      </c>
      <c r="S10" s="242"/>
    </row>
    <row r="11" spans="1:19" s="235" customFormat="1" ht="15.75" customHeight="1">
      <c r="A11" s="237" t="s">
        <v>320</v>
      </c>
      <c r="B11" s="238" t="s">
        <v>323</v>
      </c>
      <c r="C11" s="389">
        <v>1034.166667</v>
      </c>
      <c r="D11" s="389">
        <v>118.333333</v>
      </c>
      <c r="E11" s="389">
        <v>66.25</v>
      </c>
      <c r="F11" s="389">
        <v>70.666667000000004</v>
      </c>
      <c r="G11" s="389">
        <v>90</v>
      </c>
      <c r="H11" s="389">
        <v>80</v>
      </c>
      <c r="I11" s="389">
        <v>29</v>
      </c>
      <c r="J11" s="389">
        <v>0</v>
      </c>
      <c r="K11" s="389">
        <v>89</v>
      </c>
      <c r="L11" s="389">
        <v>70</v>
      </c>
      <c r="M11" s="389">
        <v>80</v>
      </c>
      <c r="N11" s="389">
        <v>74.75</v>
      </c>
      <c r="O11" s="389">
        <v>80</v>
      </c>
      <c r="P11" s="389">
        <v>79.75</v>
      </c>
      <c r="Q11" s="389">
        <v>76.416667000000004</v>
      </c>
      <c r="R11" s="356">
        <v>30</v>
      </c>
      <c r="S11" s="242"/>
    </row>
    <row r="12" spans="1:19" s="235" customFormat="1" ht="15.75" customHeight="1">
      <c r="A12" s="237" t="s">
        <v>334</v>
      </c>
      <c r="B12" s="238" t="s">
        <v>323</v>
      </c>
      <c r="C12" s="389">
        <v>71.333332999999996</v>
      </c>
      <c r="D12" s="389">
        <v>9.5</v>
      </c>
      <c r="E12" s="389">
        <v>1</v>
      </c>
      <c r="F12" s="389">
        <v>2</v>
      </c>
      <c r="G12" s="389">
        <v>8</v>
      </c>
      <c r="H12" s="389">
        <v>27</v>
      </c>
      <c r="I12" s="389">
        <v>0</v>
      </c>
      <c r="J12" s="389">
        <v>0</v>
      </c>
      <c r="K12" s="389">
        <v>15</v>
      </c>
      <c r="L12" s="389">
        <v>0</v>
      </c>
      <c r="M12" s="389">
        <v>2</v>
      </c>
      <c r="N12" s="389">
        <v>2.8333330000000001</v>
      </c>
      <c r="O12" s="389">
        <v>0</v>
      </c>
      <c r="P12" s="389">
        <v>0</v>
      </c>
      <c r="Q12" s="389">
        <v>2</v>
      </c>
      <c r="R12" s="356">
        <v>2</v>
      </c>
      <c r="S12" s="242"/>
    </row>
    <row r="13" spans="1:19" s="235" customFormat="1" ht="15.75" customHeight="1">
      <c r="A13" s="237" t="s">
        <v>335</v>
      </c>
      <c r="B13" s="238" t="s">
        <v>323</v>
      </c>
      <c r="C13" s="389">
        <v>292.25</v>
      </c>
      <c r="D13" s="389">
        <v>13</v>
      </c>
      <c r="E13" s="389">
        <v>19</v>
      </c>
      <c r="F13" s="389">
        <v>3</v>
      </c>
      <c r="G13" s="389">
        <v>9</v>
      </c>
      <c r="H13" s="389">
        <v>11</v>
      </c>
      <c r="I13" s="389">
        <v>18</v>
      </c>
      <c r="J13" s="389">
        <v>0</v>
      </c>
      <c r="K13" s="389">
        <v>7</v>
      </c>
      <c r="L13" s="389">
        <v>10</v>
      </c>
      <c r="M13" s="389">
        <v>28</v>
      </c>
      <c r="N13" s="389">
        <v>49.166666999999997</v>
      </c>
      <c r="O13" s="389">
        <v>20</v>
      </c>
      <c r="P13" s="389">
        <v>49</v>
      </c>
      <c r="Q13" s="389">
        <v>45.083333000000003</v>
      </c>
      <c r="R13" s="356">
        <v>11</v>
      </c>
      <c r="S13" s="242"/>
    </row>
    <row r="14" spans="1:19" s="235" customFormat="1" ht="15.75" customHeight="1">
      <c r="A14" s="237" t="s">
        <v>336</v>
      </c>
      <c r="B14" s="238" t="s">
        <v>323</v>
      </c>
      <c r="C14" s="389">
        <v>24</v>
      </c>
      <c r="D14" s="389">
        <v>1</v>
      </c>
      <c r="E14" s="389">
        <v>8</v>
      </c>
      <c r="F14" s="389">
        <v>1</v>
      </c>
      <c r="G14" s="389">
        <v>0</v>
      </c>
      <c r="H14" s="389">
        <v>0</v>
      </c>
      <c r="I14" s="389">
        <v>1</v>
      </c>
      <c r="J14" s="389">
        <v>0</v>
      </c>
      <c r="K14" s="389">
        <v>0</v>
      </c>
      <c r="L14" s="389">
        <v>0</v>
      </c>
      <c r="M14" s="389">
        <v>6</v>
      </c>
      <c r="N14" s="389">
        <v>0</v>
      </c>
      <c r="O14" s="389">
        <v>5</v>
      </c>
      <c r="P14" s="389">
        <v>1</v>
      </c>
      <c r="Q14" s="389">
        <v>1</v>
      </c>
      <c r="R14" s="356">
        <v>0</v>
      </c>
      <c r="S14" s="242"/>
    </row>
    <row r="15" spans="1:19" s="235" customFormat="1" ht="15.75" customHeight="1">
      <c r="A15" s="237" t="s">
        <v>337</v>
      </c>
      <c r="B15" s="238" t="s">
        <v>323</v>
      </c>
      <c r="C15" s="389">
        <v>340.83333299999998</v>
      </c>
      <c r="D15" s="389">
        <v>43</v>
      </c>
      <c r="E15" s="389">
        <v>18.25</v>
      </c>
      <c r="F15" s="389">
        <v>39.666666999999997</v>
      </c>
      <c r="G15" s="389">
        <v>29</v>
      </c>
      <c r="H15" s="389">
        <v>7</v>
      </c>
      <c r="I15" s="389">
        <v>5</v>
      </c>
      <c r="J15" s="389">
        <v>0</v>
      </c>
      <c r="K15" s="389">
        <v>25</v>
      </c>
      <c r="L15" s="389">
        <v>56</v>
      </c>
      <c r="M15" s="389">
        <v>14</v>
      </c>
      <c r="N15" s="389">
        <v>17.916667</v>
      </c>
      <c r="O15" s="389">
        <v>51</v>
      </c>
      <c r="P15" s="389">
        <v>16</v>
      </c>
      <c r="Q15" s="389">
        <v>11</v>
      </c>
      <c r="R15" s="356">
        <v>8</v>
      </c>
      <c r="S15" s="242"/>
    </row>
    <row r="16" spans="1:19" s="235" customFormat="1" ht="15.75" customHeight="1">
      <c r="A16" s="237" t="s">
        <v>338</v>
      </c>
      <c r="B16" s="238" t="s">
        <v>323</v>
      </c>
      <c r="C16" s="389">
        <v>294.58333299999998</v>
      </c>
      <c r="D16" s="389">
        <v>46.833333000000003</v>
      </c>
      <c r="E16" s="389">
        <v>20</v>
      </c>
      <c r="F16" s="389">
        <v>25</v>
      </c>
      <c r="G16" s="389">
        <v>39</v>
      </c>
      <c r="H16" s="389">
        <v>35</v>
      </c>
      <c r="I16" s="389">
        <v>5</v>
      </c>
      <c r="J16" s="389">
        <v>0</v>
      </c>
      <c r="K16" s="389">
        <v>42</v>
      </c>
      <c r="L16" s="389">
        <v>4</v>
      </c>
      <c r="M16" s="389">
        <v>30</v>
      </c>
      <c r="N16" s="389">
        <v>4.8333329999999997</v>
      </c>
      <c r="O16" s="389">
        <v>4</v>
      </c>
      <c r="P16" s="389">
        <v>13.75</v>
      </c>
      <c r="Q16" s="389">
        <v>16.166667</v>
      </c>
      <c r="R16" s="356">
        <v>9</v>
      </c>
      <c r="S16" s="242"/>
    </row>
    <row r="17" spans="1:19" s="235" customFormat="1" ht="15.75" customHeight="1">
      <c r="A17" s="237" t="s">
        <v>339</v>
      </c>
      <c r="B17" s="238" t="s">
        <v>323</v>
      </c>
      <c r="C17" s="389">
        <v>11.166667</v>
      </c>
      <c r="D17" s="389">
        <v>5</v>
      </c>
      <c r="E17" s="389">
        <v>0</v>
      </c>
      <c r="F17" s="389">
        <v>0</v>
      </c>
      <c r="G17" s="389">
        <v>5</v>
      </c>
      <c r="H17" s="389">
        <v>0</v>
      </c>
      <c r="I17" s="389">
        <v>0</v>
      </c>
      <c r="J17" s="389">
        <v>0</v>
      </c>
      <c r="K17" s="389">
        <v>0</v>
      </c>
      <c r="L17" s="389">
        <v>0</v>
      </c>
      <c r="M17" s="389">
        <v>0</v>
      </c>
      <c r="N17" s="389">
        <v>0</v>
      </c>
      <c r="O17" s="389">
        <v>0</v>
      </c>
      <c r="P17" s="389">
        <v>0</v>
      </c>
      <c r="Q17" s="389">
        <v>1.1666669999999999</v>
      </c>
      <c r="R17" s="356">
        <v>0</v>
      </c>
      <c r="S17" s="242"/>
    </row>
    <row r="18" spans="1:19" s="235" customFormat="1" ht="15.75" customHeight="1">
      <c r="A18" s="237" t="s">
        <v>340</v>
      </c>
      <c r="B18" s="238" t="s">
        <v>323</v>
      </c>
      <c r="C18" s="389"/>
      <c r="D18" s="389"/>
      <c r="E18" s="389"/>
      <c r="F18" s="389"/>
      <c r="G18" s="389"/>
      <c r="H18" s="389"/>
      <c r="I18" s="389"/>
      <c r="J18" s="389"/>
      <c r="K18" s="389"/>
      <c r="L18" s="389"/>
      <c r="M18" s="389"/>
      <c r="N18" s="389"/>
      <c r="O18" s="389"/>
      <c r="P18" s="389"/>
      <c r="Q18" s="389"/>
      <c r="R18" s="356">
        <v>0</v>
      </c>
      <c r="S18" s="242"/>
    </row>
    <row r="19" spans="1:19" s="235" customFormat="1" ht="15.75" customHeight="1">
      <c r="A19" s="237" t="s">
        <v>341</v>
      </c>
      <c r="B19" s="238" t="s">
        <v>323</v>
      </c>
      <c r="C19" s="389">
        <v>0</v>
      </c>
      <c r="D19" s="389">
        <v>0</v>
      </c>
      <c r="E19" s="389">
        <v>0</v>
      </c>
      <c r="F19" s="389">
        <v>0</v>
      </c>
      <c r="G19" s="389">
        <v>0</v>
      </c>
      <c r="H19" s="389">
        <v>0</v>
      </c>
      <c r="I19" s="389">
        <v>0</v>
      </c>
      <c r="J19" s="389">
        <v>0</v>
      </c>
      <c r="K19" s="389">
        <v>0</v>
      </c>
      <c r="L19" s="389">
        <v>0</v>
      </c>
      <c r="M19" s="389">
        <v>0</v>
      </c>
      <c r="N19" s="389">
        <v>0</v>
      </c>
      <c r="O19" s="389">
        <v>0</v>
      </c>
      <c r="P19" s="389">
        <v>0</v>
      </c>
      <c r="Q19" s="389">
        <v>0</v>
      </c>
      <c r="R19" s="356">
        <v>0</v>
      </c>
      <c r="S19" s="242"/>
    </row>
    <row r="20" spans="1:19" s="235" customFormat="1" ht="15.75" customHeight="1">
      <c r="A20" s="237" t="s">
        <v>321</v>
      </c>
      <c r="B20" s="238" t="s">
        <v>323</v>
      </c>
      <c r="C20" s="389">
        <v>1034.166667</v>
      </c>
      <c r="D20" s="389">
        <v>118.333333</v>
      </c>
      <c r="E20" s="389">
        <v>66.25</v>
      </c>
      <c r="F20" s="389">
        <v>70.666667000000004</v>
      </c>
      <c r="G20" s="389">
        <v>90</v>
      </c>
      <c r="H20" s="389">
        <v>80</v>
      </c>
      <c r="I20" s="389">
        <v>29</v>
      </c>
      <c r="J20" s="389">
        <v>0</v>
      </c>
      <c r="K20" s="389">
        <v>89</v>
      </c>
      <c r="L20" s="389">
        <v>70</v>
      </c>
      <c r="M20" s="389">
        <v>80</v>
      </c>
      <c r="N20" s="389">
        <v>74.75</v>
      </c>
      <c r="O20" s="389">
        <v>80</v>
      </c>
      <c r="P20" s="389">
        <v>79.75</v>
      </c>
      <c r="Q20" s="389">
        <v>76.416667000000004</v>
      </c>
      <c r="R20" s="356">
        <v>30</v>
      </c>
      <c r="S20" s="242"/>
    </row>
    <row r="21" spans="1:19" s="235" customFormat="1" ht="15.75" customHeight="1">
      <c r="A21" s="239" t="s">
        <v>342</v>
      </c>
      <c r="B21" s="238" t="s">
        <v>323</v>
      </c>
      <c r="C21" s="389">
        <v>433.58333299999998</v>
      </c>
      <c r="D21" s="389">
        <v>64.583332999999996</v>
      </c>
      <c r="E21" s="389">
        <v>37.25</v>
      </c>
      <c r="F21" s="389">
        <v>45.666666999999997</v>
      </c>
      <c r="G21" s="389">
        <v>42</v>
      </c>
      <c r="H21" s="389">
        <v>55</v>
      </c>
      <c r="I21" s="389">
        <v>10</v>
      </c>
      <c r="J21" s="389">
        <v>0</v>
      </c>
      <c r="K21" s="389">
        <v>43</v>
      </c>
      <c r="L21" s="389">
        <v>22</v>
      </c>
      <c r="M21" s="389">
        <v>17</v>
      </c>
      <c r="N21" s="389">
        <v>17.5</v>
      </c>
      <c r="O21" s="389">
        <v>30</v>
      </c>
      <c r="P21" s="389">
        <v>12</v>
      </c>
      <c r="Q21" s="389">
        <v>22.583333</v>
      </c>
      <c r="R21" s="356">
        <v>15</v>
      </c>
      <c r="S21" s="242"/>
    </row>
    <row r="22" spans="1:19" s="235" customFormat="1" ht="15.75" customHeight="1">
      <c r="A22" s="239" t="s">
        <v>343</v>
      </c>
      <c r="B22" s="238" t="s">
        <v>323</v>
      </c>
      <c r="C22" s="389">
        <v>399</v>
      </c>
      <c r="D22" s="389">
        <v>46.75</v>
      </c>
      <c r="E22" s="389">
        <v>27</v>
      </c>
      <c r="F22" s="389">
        <v>23</v>
      </c>
      <c r="G22" s="389">
        <v>39</v>
      </c>
      <c r="H22" s="389">
        <v>25</v>
      </c>
      <c r="I22" s="389">
        <v>3</v>
      </c>
      <c r="J22" s="389">
        <v>0</v>
      </c>
      <c r="K22" s="389">
        <v>37</v>
      </c>
      <c r="L22" s="389">
        <v>37</v>
      </c>
      <c r="M22" s="389">
        <v>33</v>
      </c>
      <c r="N22" s="389">
        <v>39.083333000000003</v>
      </c>
      <c r="O22" s="389">
        <v>31</v>
      </c>
      <c r="P22" s="389">
        <v>30.75</v>
      </c>
      <c r="Q22" s="389">
        <v>22.416667</v>
      </c>
      <c r="R22" s="356">
        <v>5</v>
      </c>
      <c r="S22" s="242"/>
    </row>
    <row r="23" spans="1:19" s="235" customFormat="1" ht="15.75" customHeight="1">
      <c r="A23" s="239" t="s">
        <v>344</v>
      </c>
      <c r="B23" s="238" t="s">
        <v>323</v>
      </c>
      <c r="C23" s="389">
        <v>201.58333300000001</v>
      </c>
      <c r="D23" s="389">
        <v>7</v>
      </c>
      <c r="E23" s="389">
        <v>2</v>
      </c>
      <c r="F23" s="389">
        <v>2</v>
      </c>
      <c r="G23" s="389">
        <v>9</v>
      </c>
      <c r="H23" s="389">
        <v>0</v>
      </c>
      <c r="I23" s="389">
        <v>16</v>
      </c>
      <c r="J23" s="389">
        <v>0</v>
      </c>
      <c r="K23" s="389">
        <v>9</v>
      </c>
      <c r="L23" s="389">
        <v>11</v>
      </c>
      <c r="M23" s="389">
        <v>30</v>
      </c>
      <c r="N23" s="389">
        <v>18.166667</v>
      </c>
      <c r="O23" s="389">
        <v>19</v>
      </c>
      <c r="P23" s="389">
        <v>37</v>
      </c>
      <c r="Q23" s="389">
        <v>31.416667</v>
      </c>
      <c r="R23" s="356">
        <v>10</v>
      </c>
      <c r="S23" s="242"/>
    </row>
    <row r="24" spans="1:19" s="235" customFormat="1" ht="15.75" customHeight="1">
      <c r="A24" s="239" t="s">
        <v>345</v>
      </c>
      <c r="B24" s="238" t="s">
        <v>323</v>
      </c>
      <c r="C24" s="389"/>
      <c r="D24" s="389">
        <v>0</v>
      </c>
      <c r="E24" s="389">
        <v>0</v>
      </c>
      <c r="F24" s="389">
        <v>0</v>
      </c>
      <c r="G24" s="389">
        <v>0</v>
      </c>
      <c r="H24" s="389">
        <v>0</v>
      </c>
      <c r="I24" s="389">
        <v>0</v>
      </c>
      <c r="J24" s="389">
        <v>0</v>
      </c>
      <c r="K24" s="389">
        <v>0</v>
      </c>
      <c r="L24" s="389">
        <v>0</v>
      </c>
      <c r="M24" s="389">
        <v>0</v>
      </c>
      <c r="N24" s="389">
        <v>0</v>
      </c>
      <c r="O24" s="389">
        <v>0</v>
      </c>
      <c r="P24" s="389"/>
      <c r="Q24" s="389"/>
      <c r="R24" s="356">
        <v>0</v>
      </c>
      <c r="S24" s="242"/>
    </row>
    <row r="25" spans="1:19" s="235" customFormat="1" ht="15.75" customHeight="1">
      <c r="A25" s="239" t="s">
        <v>346</v>
      </c>
      <c r="B25" s="238" t="s">
        <v>323</v>
      </c>
      <c r="C25" s="389"/>
      <c r="D25" s="389"/>
      <c r="E25" s="389">
        <v>0</v>
      </c>
      <c r="F25" s="389">
        <v>0</v>
      </c>
      <c r="G25" s="389">
        <v>0</v>
      </c>
      <c r="H25" s="389">
        <v>0</v>
      </c>
      <c r="I25" s="389">
        <v>0</v>
      </c>
      <c r="J25" s="389">
        <v>0</v>
      </c>
      <c r="K25" s="389">
        <v>0</v>
      </c>
      <c r="L25" s="389">
        <v>0</v>
      </c>
      <c r="M25" s="389">
        <v>0</v>
      </c>
      <c r="N25" s="389">
        <v>0</v>
      </c>
      <c r="O25" s="389">
        <v>0</v>
      </c>
      <c r="P25" s="389">
        <v>0</v>
      </c>
      <c r="Q25" s="389">
        <v>0</v>
      </c>
      <c r="R25" s="356">
        <v>0</v>
      </c>
      <c r="S25" s="242"/>
    </row>
    <row r="26" spans="1:19" s="235" customFormat="1" ht="15.75" customHeight="1">
      <c r="A26" s="237" t="s">
        <v>347</v>
      </c>
      <c r="B26" s="238" t="s">
        <v>323</v>
      </c>
      <c r="C26" s="389">
        <v>1034.166667</v>
      </c>
      <c r="D26" s="389">
        <v>118.333333</v>
      </c>
      <c r="E26" s="389">
        <v>66.25</v>
      </c>
      <c r="F26" s="389">
        <v>70.666667000000004</v>
      </c>
      <c r="G26" s="389">
        <v>90</v>
      </c>
      <c r="H26" s="389">
        <v>80</v>
      </c>
      <c r="I26" s="389">
        <v>29</v>
      </c>
      <c r="J26" s="389">
        <v>0</v>
      </c>
      <c r="K26" s="389">
        <v>89</v>
      </c>
      <c r="L26" s="389">
        <v>70</v>
      </c>
      <c r="M26" s="389">
        <v>80</v>
      </c>
      <c r="N26" s="389">
        <v>74.75</v>
      </c>
      <c r="O26" s="389">
        <v>80</v>
      </c>
      <c r="P26" s="389">
        <v>79.75</v>
      </c>
      <c r="Q26" s="389">
        <v>76.416667000000004</v>
      </c>
      <c r="R26" s="356">
        <v>30</v>
      </c>
      <c r="S26" s="242"/>
    </row>
    <row r="27" spans="1:19" s="235" customFormat="1" ht="15.75" customHeight="1">
      <c r="A27" s="239" t="s">
        <v>348</v>
      </c>
      <c r="B27" s="238" t="s">
        <v>323</v>
      </c>
      <c r="C27" s="389">
        <v>12.75</v>
      </c>
      <c r="D27" s="389">
        <v>0</v>
      </c>
      <c r="E27" s="389">
        <v>0</v>
      </c>
      <c r="F27" s="389">
        <v>0</v>
      </c>
      <c r="G27" s="389">
        <v>1</v>
      </c>
      <c r="H27" s="389">
        <v>1</v>
      </c>
      <c r="I27" s="389">
        <v>0</v>
      </c>
      <c r="J27" s="389">
        <v>0</v>
      </c>
      <c r="K27" s="389">
        <v>1</v>
      </c>
      <c r="L27" s="389">
        <v>0</v>
      </c>
      <c r="M27" s="389">
        <v>0</v>
      </c>
      <c r="N27" s="389">
        <v>0</v>
      </c>
      <c r="O27" s="389">
        <v>0</v>
      </c>
      <c r="P27" s="389">
        <v>9.75</v>
      </c>
      <c r="Q27" s="389">
        <v>0</v>
      </c>
      <c r="R27" s="356">
        <v>0</v>
      </c>
      <c r="S27" s="242"/>
    </row>
    <row r="28" spans="1:19" s="235" customFormat="1" ht="15.75" customHeight="1">
      <c r="A28" s="239" t="s">
        <v>683</v>
      </c>
      <c r="B28" s="238" t="s">
        <v>323</v>
      </c>
      <c r="C28" s="389">
        <v>14.166667</v>
      </c>
      <c r="D28" s="389">
        <v>1</v>
      </c>
      <c r="E28" s="389">
        <v>0</v>
      </c>
      <c r="F28" s="389">
        <v>0</v>
      </c>
      <c r="G28" s="389">
        <v>11</v>
      </c>
      <c r="H28" s="389">
        <v>0</v>
      </c>
      <c r="I28" s="389">
        <v>0</v>
      </c>
      <c r="J28" s="389">
        <v>0</v>
      </c>
      <c r="K28" s="389">
        <v>0</v>
      </c>
      <c r="L28" s="389">
        <v>0</v>
      </c>
      <c r="M28" s="389">
        <v>1</v>
      </c>
      <c r="N28" s="389">
        <v>0</v>
      </c>
      <c r="O28" s="389">
        <v>0</v>
      </c>
      <c r="P28" s="389">
        <v>0</v>
      </c>
      <c r="Q28" s="389">
        <v>0.16666700000000001</v>
      </c>
      <c r="R28" s="356">
        <v>1</v>
      </c>
      <c r="S28" s="242"/>
    </row>
    <row r="29" spans="1:19" s="235" customFormat="1" ht="15.75" customHeight="1">
      <c r="A29" s="239" t="s">
        <v>684</v>
      </c>
      <c r="B29" s="238" t="s">
        <v>323</v>
      </c>
      <c r="C29" s="389">
        <v>279.91666700000002</v>
      </c>
      <c r="D29" s="389">
        <v>7</v>
      </c>
      <c r="E29" s="389">
        <v>19</v>
      </c>
      <c r="F29" s="389">
        <v>4</v>
      </c>
      <c r="G29" s="389">
        <v>3</v>
      </c>
      <c r="H29" s="389">
        <v>11</v>
      </c>
      <c r="I29" s="389">
        <v>19</v>
      </c>
      <c r="J29" s="389">
        <v>0</v>
      </c>
      <c r="K29" s="389">
        <v>7</v>
      </c>
      <c r="L29" s="389">
        <v>10</v>
      </c>
      <c r="M29" s="389">
        <v>29</v>
      </c>
      <c r="N29" s="389">
        <v>50.083333000000003</v>
      </c>
      <c r="O29" s="389">
        <v>20</v>
      </c>
      <c r="P29" s="389">
        <v>50</v>
      </c>
      <c r="Q29" s="389">
        <v>38.833333000000003</v>
      </c>
      <c r="R29" s="356">
        <v>12</v>
      </c>
      <c r="S29" s="242"/>
    </row>
    <row r="30" spans="1:19" s="235" customFormat="1" ht="15.75" customHeight="1">
      <c r="A30" s="239" t="s">
        <v>349</v>
      </c>
      <c r="B30" s="238" t="s">
        <v>323</v>
      </c>
      <c r="C30" s="389">
        <v>474.41666700000002</v>
      </c>
      <c r="D30" s="389">
        <v>40</v>
      </c>
      <c r="E30" s="389">
        <v>41.25</v>
      </c>
      <c r="F30" s="389">
        <v>56.833333000000003</v>
      </c>
      <c r="G30" s="389">
        <v>36</v>
      </c>
      <c r="H30" s="389">
        <v>37</v>
      </c>
      <c r="I30" s="389">
        <v>10</v>
      </c>
      <c r="J30" s="389">
        <v>0</v>
      </c>
      <c r="K30" s="389">
        <v>35</v>
      </c>
      <c r="L30" s="389">
        <v>42</v>
      </c>
      <c r="M30" s="389">
        <v>43</v>
      </c>
      <c r="N30" s="389">
        <v>22.916667</v>
      </c>
      <c r="O30" s="389">
        <v>49</v>
      </c>
      <c r="P30" s="389">
        <v>20</v>
      </c>
      <c r="Q30" s="389">
        <v>30.416667</v>
      </c>
      <c r="R30" s="356">
        <v>11</v>
      </c>
      <c r="S30" s="242"/>
    </row>
    <row r="31" spans="1:19" s="235" customFormat="1" ht="15.75" customHeight="1">
      <c r="A31" s="239" t="s">
        <v>350</v>
      </c>
      <c r="B31" s="238" t="s">
        <v>323</v>
      </c>
      <c r="C31" s="389">
        <v>148.16666699999999</v>
      </c>
      <c r="D31" s="389">
        <v>38.333333000000003</v>
      </c>
      <c r="E31" s="389">
        <v>5</v>
      </c>
      <c r="F31" s="389">
        <v>9.8333329999999997</v>
      </c>
      <c r="G31" s="389">
        <v>6</v>
      </c>
      <c r="H31" s="389">
        <v>6</v>
      </c>
      <c r="I31" s="389">
        <v>0</v>
      </c>
      <c r="J31" s="389">
        <v>0</v>
      </c>
      <c r="K31" s="389">
        <v>42</v>
      </c>
      <c r="L31" s="389">
        <v>18</v>
      </c>
      <c r="M31" s="389">
        <v>6</v>
      </c>
      <c r="N31" s="389">
        <v>1</v>
      </c>
      <c r="O31" s="389">
        <v>6</v>
      </c>
      <c r="P31" s="389">
        <v>0</v>
      </c>
      <c r="Q31" s="389">
        <v>4</v>
      </c>
      <c r="R31" s="356">
        <v>6</v>
      </c>
      <c r="S31" s="242"/>
    </row>
    <row r="32" spans="1:19" s="235" customFormat="1" ht="15.75" customHeight="1">
      <c r="A32" s="239" t="s">
        <v>351</v>
      </c>
      <c r="B32" s="238" t="s">
        <v>323</v>
      </c>
      <c r="C32" s="389">
        <v>10</v>
      </c>
      <c r="D32" s="389">
        <v>0</v>
      </c>
      <c r="E32" s="389">
        <v>0</v>
      </c>
      <c r="F32" s="389">
        <v>0</v>
      </c>
      <c r="G32" s="389">
        <v>0</v>
      </c>
      <c r="H32" s="389">
        <v>0</v>
      </c>
      <c r="I32" s="389">
        <v>0</v>
      </c>
      <c r="J32" s="389">
        <v>0</v>
      </c>
      <c r="K32" s="389">
        <v>4</v>
      </c>
      <c r="L32" s="389">
        <v>0</v>
      </c>
      <c r="M32" s="389">
        <v>0</v>
      </c>
      <c r="N32" s="389">
        <v>0</v>
      </c>
      <c r="O32" s="389">
        <v>5</v>
      </c>
      <c r="P32" s="389">
        <v>0</v>
      </c>
      <c r="Q32" s="389">
        <v>1</v>
      </c>
      <c r="R32" s="356">
        <v>0</v>
      </c>
      <c r="S32" s="242"/>
    </row>
    <row r="33" spans="1:19" s="235" customFormat="1" ht="15.75" customHeight="1">
      <c r="A33" s="239" t="s">
        <v>352</v>
      </c>
      <c r="B33" s="238" t="s">
        <v>323</v>
      </c>
      <c r="C33" s="389">
        <v>67</v>
      </c>
      <c r="D33" s="389">
        <v>23</v>
      </c>
      <c r="E33" s="389">
        <v>1</v>
      </c>
      <c r="F33" s="389">
        <v>0</v>
      </c>
      <c r="G33" s="389">
        <v>32</v>
      </c>
      <c r="H33" s="389">
        <v>9</v>
      </c>
      <c r="I33" s="389">
        <v>0</v>
      </c>
      <c r="J33" s="389">
        <v>0</v>
      </c>
      <c r="K33" s="389">
        <v>0</v>
      </c>
      <c r="L33" s="389">
        <v>0</v>
      </c>
      <c r="M33" s="389">
        <v>0</v>
      </c>
      <c r="N33" s="389">
        <v>0</v>
      </c>
      <c r="O33" s="389">
        <v>0</v>
      </c>
      <c r="P33" s="389">
        <v>0</v>
      </c>
      <c r="Q33" s="389">
        <v>2</v>
      </c>
      <c r="R33" s="356">
        <v>0</v>
      </c>
      <c r="S33" s="242"/>
    </row>
    <row r="34" spans="1:19" s="235" customFormat="1" ht="15.75" customHeight="1">
      <c r="A34" s="239" t="s">
        <v>685</v>
      </c>
      <c r="B34" s="238" t="s">
        <v>323</v>
      </c>
      <c r="C34" s="389">
        <v>6</v>
      </c>
      <c r="D34" s="389">
        <v>5</v>
      </c>
      <c r="E34" s="389">
        <v>0</v>
      </c>
      <c r="F34" s="389">
        <v>0</v>
      </c>
      <c r="G34" s="389">
        <v>0</v>
      </c>
      <c r="H34" s="389">
        <v>0</v>
      </c>
      <c r="I34" s="389">
        <v>0</v>
      </c>
      <c r="J34" s="389">
        <v>0</v>
      </c>
      <c r="K34" s="389">
        <v>0</v>
      </c>
      <c r="L34" s="389">
        <v>0</v>
      </c>
      <c r="M34" s="389">
        <v>1</v>
      </c>
      <c r="N34" s="389">
        <v>0</v>
      </c>
      <c r="O34" s="389">
        <v>0</v>
      </c>
      <c r="P34" s="389">
        <v>0</v>
      </c>
      <c r="Q34" s="389">
        <v>0</v>
      </c>
      <c r="R34" s="356">
        <v>0</v>
      </c>
      <c r="S34" s="242"/>
    </row>
    <row r="35" spans="1:19" s="235" customFormat="1" ht="15.75" customHeight="1">
      <c r="A35" s="239" t="s">
        <v>686</v>
      </c>
      <c r="B35" s="238" t="s">
        <v>323</v>
      </c>
      <c r="C35" s="389">
        <v>4.75</v>
      </c>
      <c r="D35" s="389">
        <v>3</v>
      </c>
      <c r="E35" s="389">
        <v>0</v>
      </c>
      <c r="F35" s="389">
        <v>0</v>
      </c>
      <c r="G35" s="389">
        <v>1</v>
      </c>
      <c r="H35" s="389">
        <v>0</v>
      </c>
      <c r="I35" s="389">
        <v>0</v>
      </c>
      <c r="J35" s="389">
        <v>0</v>
      </c>
      <c r="K35" s="389">
        <v>0</v>
      </c>
      <c r="L35" s="389">
        <v>0</v>
      </c>
      <c r="M35" s="389">
        <v>0</v>
      </c>
      <c r="N35" s="389">
        <v>0.75</v>
      </c>
      <c r="O35" s="389">
        <v>0</v>
      </c>
      <c r="P35" s="389">
        <v>0</v>
      </c>
      <c r="Q35" s="389">
        <v>0</v>
      </c>
      <c r="R35" s="356">
        <v>0</v>
      </c>
      <c r="S35" s="242"/>
    </row>
    <row r="36" spans="1:19" s="235" customFormat="1" ht="15.75" customHeight="1">
      <c r="A36" s="239" t="s">
        <v>353</v>
      </c>
      <c r="B36" s="238" t="s">
        <v>323</v>
      </c>
      <c r="C36" s="389">
        <v>17</v>
      </c>
      <c r="D36" s="389">
        <v>1</v>
      </c>
      <c r="E36" s="389">
        <v>0</v>
      </c>
      <c r="F36" s="389">
        <v>0</v>
      </c>
      <c r="G36" s="389">
        <v>0</v>
      </c>
      <c r="H36" s="389">
        <v>16</v>
      </c>
      <c r="I36" s="389">
        <v>0</v>
      </c>
      <c r="J36" s="389">
        <v>0</v>
      </c>
      <c r="K36" s="389">
        <v>0</v>
      </c>
      <c r="L36" s="389">
        <v>0</v>
      </c>
      <c r="M36" s="389">
        <v>0</v>
      </c>
      <c r="N36" s="389">
        <v>0</v>
      </c>
      <c r="O36" s="389">
        <v>0</v>
      </c>
      <c r="P36" s="389">
        <v>0</v>
      </c>
      <c r="Q36" s="389">
        <v>0</v>
      </c>
      <c r="R36" s="356">
        <v>0</v>
      </c>
      <c r="S36" s="242"/>
    </row>
    <row r="37" spans="1:19" s="235" customFormat="1" ht="15.75" customHeight="1">
      <c r="A37" s="239" t="s">
        <v>354</v>
      </c>
      <c r="B37" s="238" t="s">
        <v>323</v>
      </c>
      <c r="C37" s="389"/>
      <c r="D37" s="389">
        <v>0</v>
      </c>
      <c r="E37" s="389">
        <v>0</v>
      </c>
      <c r="F37" s="389">
        <v>0</v>
      </c>
      <c r="G37" s="389"/>
      <c r="H37" s="389">
        <v>0</v>
      </c>
      <c r="I37" s="389">
        <v>0</v>
      </c>
      <c r="J37" s="389">
        <v>0</v>
      </c>
      <c r="K37" s="389">
        <v>0</v>
      </c>
      <c r="L37" s="389">
        <v>0</v>
      </c>
      <c r="M37" s="389">
        <v>0</v>
      </c>
      <c r="N37" s="389">
        <v>0</v>
      </c>
      <c r="O37" s="389">
        <v>0</v>
      </c>
      <c r="P37" s="389">
        <v>0</v>
      </c>
      <c r="Q37" s="389">
        <v>0</v>
      </c>
      <c r="R37" s="356">
        <v>0</v>
      </c>
      <c r="S37" s="242"/>
    </row>
    <row r="38" spans="1:19" s="235" customFormat="1" ht="15.75" customHeight="1">
      <c r="A38" s="237" t="s">
        <v>355</v>
      </c>
      <c r="B38" s="238" t="s">
        <v>323</v>
      </c>
      <c r="C38" s="389">
        <v>1034.166667</v>
      </c>
      <c r="D38" s="389">
        <v>118.333333</v>
      </c>
      <c r="E38" s="389">
        <v>66.25</v>
      </c>
      <c r="F38" s="389">
        <v>70.666667000000004</v>
      </c>
      <c r="G38" s="389">
        <v>90</v>
      </c>
      <c r="H38" s="389">
        <v>80</v>
      </c>
      <c r="I38" s="389">
        <v>29</v>
      </c>
      <c r="J38" s="389">
        <v>0</v>
      </c>
      <c r="K38" s="389">
        <v>89</v>
      </c>
      <c r="L38" s="389">
        <v>70</v>
      </c>
      <c r="M38" s="389">
        <v>80</v>
      </c>
      <c r="N38" s="389">
        <v>74.75</v>
      </c>
      <c r="O38" s="389">
        <v>80</v>
      </c>
      <c r="P38" s="389">
        <v>79.75</v>
      </c>
      <c r="Q38" s="389">
        <v>76.416667000000004</v>
      </c>
      <c r="R38" s="356">
        <v>30</v>
      </c>
      <c r="S38" s="242"/>
    </row>
    <row r="39" spans="1:19" s="235" customFormat="1" ht="15.75" customHeight="1">
      <c r="A39" s="239" t="s">
        <v>687</v>
      </c>
      <c r="B39" s="238" t="s">
        <v>323</v>
      </c>
      <c r="C39" s="389">
        <v>0</v>
      </c>
      <c r="D39" s="389">
        <v>0</v>
      </c>
      <c r="E39" s="389">
        <v>0</v>
      </c>
      <c r="F39" s="389">
        <v>0</v>
      </c>
      <c r="G39" s="389">
        <v>0</v>
      </c>
      <c r="H39" s="389">
        <v>0</v>
      </c>
      <c r="I39" s="389">
        <v>0</v>
      </c>
      <c r="J39" s="389">
        <v>0</v>
      </c>
      <c r="K39" s="389">
        <v>0</v>
      </c>
      <c r="L39" s="389">
        <v>0</v>
      </c>
      <c r="M39" s="389">
        <v>0</v>
      </c>
      <c r="N39" s="389">
        <v>0</v>
      </c>
      <c r="O39" s="389">
        <v>0</v>
      </c>
      <c r="P39" s="389">
        <v>0</v>
      </c>
      <c r="Q39" s="389">
        <v>0</v>
      </c>
      <c r="R39" s="356">
        <v>0</v>
      </c>
      <c r="S39" s="242"/>
    </row>
    <row r="40" spans="1:19" s="235" customFormat="1" ht="15.75" customHeight="1">
      <c r="A40" s="239" t="s">
        <v>688</v>
      </c>
      <c r="B40" s="238" t="s">
        <v>323</v>
      </c>
      <c r="C40" s="389">
        <v>0</v>
      </c>
      <c r="D40" s="389">
        <v>0</v>
      </c>
      <c r="E40" s="389">
        <v>0</v>
      </c>
      <c r="F40" s="389">
        <v>0</v>
      </c>
      <c r="G40" s="389">
        <v>0</v>
      </c>
      <c r="H40" s="389">
        <v>0</v>
      </c>
      <c r="I40" s="389">
        <v>0</v>
      </c>
      <c r="J40" s="389">
        <v>0</v>
      </c>
      <c r="K40" s="389">
        <v>0</v>
      </c>
      <c r="L40" s="389">
        <v>0</v>
      </c>
      <c r="M40" s="389">
        <v>0</v>
      </c>
      <c r="N40" s="389">
        <v>0</v>
      </c>
      <c r="O40" s="389">
        <v>0</v>
      </c>
      <c r="P40" s="389">
        <v>0</v>
      </c>
      <c r="Q40" s="389">
        <v>0</v>
      </c>
      <c r="R40" s="356">
        <v>0</v>
      </c>
      <c r="S40" s="242"/>
    </row>
    <row r="41" spans="1:19" s="235" customFormat="1" ht="15.75" customHeight="1">
      <c r="A41" s="239" t="s">
        <v>689</v>
      </c>
      <c r="B41" s="238" t="s">
        <v>323</v>
      </c>
      <c r="C41" s="389"/>
      <c r="D41" s="389"/>
      <c r="E41" s="389">
        <v>0</v>
      </c>
      <c r="F41" s="389">
        <v>0</v>
      </c>
      <c r="G41" s="389">
        <v>0</v>
      </c>
      <c r="H41" s="389"/>
      <c r="I41" s="389">
        <v>0</v>
      </c>
      <c r="J41" s="389">
        <v>0</v>
      </c>
      <c r="K41" s="389">
        <v>0</v>
      </c>
      <c r="L41" s="389">
        <v>0</v>
      </c>
      <c r="M41" s="389">
        <v>0</v>
      </c>
      <c r="N41" s="389">
        <v>0</v>
      </c>
      <c r="O41" s="389">
        <v>0</v>
      </c>
      <c r="P41" s="389">
        <v>0</v>
      </c>
      <c r="Q41" s="389">
        <v>0</v>
      </c>
      <c r="R41" s="356">
        <v>0</v>
      </c>
      <c r="S41" s="242"/>
    </row>
    <row r="42" spans="1:19" s="235" customFormat="1" ht="15.75" customHeight="1">
      <c r="A42" s="239" t="s">
        <v>690</v>
      </c>
      <c r="B42" s="238" t="s">
        <v>323</v>
      </c>
      <c r="C42" s="389">
        <v>130.5</v>
      </c>
      <c r="D42" s="389">
        <v>21.833333</v>
      </c>
      <c r="E42" s="389">
        <v>4</v>
      </c>
      <c r="F42" s="389">
        <v>4</v>
      </c>
      <c r="G42" s="389">
        <v>6</v>
      </c>
      <c r="H42" s="389">
        <v>2</v>
      </c>
      <c r="I42" s="389">
        <v>3</v>
      </c>
      <c r="J42" s="389">
        <v>0</v>
      </c>
      <c r="K42" s="389">
        <v>4</v>
      </c>
      <c r="L42" s="389">
        <v>0</v>
      </c>
      <c r="M42" s="389">
        <v>18</v>
      </c>
      <c r="N42" s="389">
        <v>8.9166670000000003</v>
      </c>
      <c r="O42" s="389">
        <v>1</v>
      </c>
      <c r="P42" s="389">
        <v>42.75</v>
      </c>
      <c r="Q42" s="389">
        <v>3</v>
      </c>
      <c r="R42" s="356">
        <v>12</v>
      </c>
      <c r="S42" s="242"/>
    </row>
    <row r="43" spans="1:19" s="235" customFormat="1" ht="15.75" customHeight="1">
      <c r="A43" s="239" t="s">
        <v>691</v>
      </c>
      <c r="B43" s="238" t="s">
        <v>323</v>
      </c>
      <c r="C43" s="389">
        <v>518.91666699999996</v>
      </c>
      <c r="D43" s="389">
        <v>76</v>
      </c>
      <c r="E43" s="389">
        <v>50.25</v>
      </c>
      <c r="F43" s="389">
        <v>29.666667</v>
      </c>
      <c r="G43" s="389">
        <v>60</v>
      </c>
      <c r="H43" s="389">
        <v>66</v>
      </c>
      <c r="I43" s="389">
        <v>4</v>
      </c>
      <c r="J43" s="389">
        <v>0</v>
      </c>
      <c r="K43" s="389">
        <v>44</v>
      </c>
      <c r="L43" s="389">
        <v>29</v>
      </c>
      <c r="M43" s="389">
        <v>25</v>
      </c>
      <c r="N43" s="389">
        <v>31.583333</v>
      </c>
      <c r="O43" s="389">
        <v>29</v>
      </c>
      <c r="P43" s="389">
        <v>24</v>
      </c>
      <c r="Q43" s="389">
        <v>41.416666999999997</v>
      </c>
      <c r="R43" s="356">
        <v>9</v>
      </c>
      <c r="S43" s="242"/>
    </row>
    <row r="44" spans="1:19" s="235" customFormat="1" ht="15.75" customHeight="1">
      <c r="A44" s="239" t="s">
        <v>692</v>
      </c>
      <c r="B44" s="238" t="s">
        <v>323</v>
      </c>
      <c r="C44" s="389">
        <v>252.83333300000001</v>
      </c>
      <c r="D44" s="389">
        <v>14</v>
      </c>
      <c r="E44" s="389">
        <v>11</v>
      </c>
      <c r="F44" s="389">
        <v>13</v>
      </c>
      <c r="G44" s="389">
        <v>21</v>
      </c>
      <c r="H44" s="389">
        <v>8</v>
      </c>
      <c r="I44" s="389">
        <v>8</v>
      </c>
      <c r="J44" s="389">
        <v>0</v>
      </c>
      <c r="K44" s="389">
        <v>29</v>
      </c>
      <c r="L44" s="389">
        <v>19</v>
      </c>
      <c r="M44" s="389">
        <v>29</v>
      </c>
      <c r="N44" s="389">
        <v>18.833333</v>
      </c>
      <c r="O44" s="389">
        <v>34</v>
      </c>
      <c r="P44" s="389">
        <v>10</v>
      </c>
      <c r="Q44" s="389">
        <v>31</v>
      </c>
      <c r="R44" s="356">
        <v>7</v>
      </c>
      <c r="S44" s="242"/>
    </row>
    <row r="45" spans="1:19" s="235" customFormat="1" ht="15.75" customHeight="1">
      <c r="A45" s="239" t="s">
        <v>693</v>
      </c>
      <c r="B45" s="238" t="s">
        <v>323</v>
      </c>
      <c r="C45" s="389">
        <v>126.916667</v>
      </c>
      <c r="D45" s="389">
        <v>6.5</v>
      </c>
      <c r="E45" s="389">
        <v>0</v>
      </c>
      <c r="F45" s="389">
        <v>24</v>
      </c>
      <c r="G45" s="389">
        <v>1</v>
      </c>
      <c r="H45" s="389">
        <v>4</v>
      </c>
      <c r="I45" s="389">
        <v>14</v>
      </c>
      <c r="J45" s="389">
        <v>0</v>
      </c>
      <c r="K45" s="389">
        <v>12</v>
      </c>
      <c r="L45" s="389">
        <v>22</v>
      </c>
      <c r="M45" s="389">
        <v>8</v>
      </c>
      <c r="N45" s="389">
        <v>14.416667</v>
      </c>
      <c r="O45" s="389">
        <v>16</v>
      </c>
      <c r="P45" s="389">
        <v>2</v>
      </c>
      <c r="Q45" s="389">
        <v>1</v>
      </c>
      <c r="R45" s="356">
        <v>2</v>
      </c>
      <c r="S45" s="242"/>
    </row>
    <row r="46" spans="1:19" s="235" customFormat="1" ht="15.75" customHeight="1">
      <c r="A46" s="239" t="s">
        <v>694</v>
      </c>
      <c r="B46" s="238" t="s">
        <v>323</v>
      </c>
      <c r="C46" s="389">
        <v>5</v>
      </c>
      <c r="D46" s="389">
        <v>0</v>
      </c>
      <c r="E46" s="389">
        <v>1</v>
      </c>
      <c r="F46" s="389">
        <v>0</v>
      </c>
      <c r="G46" s="389">
        <v>2</v>
      </c>
      <c r="H46" s="389">
        <v>0</v>
      </c>
      <c r="I46" s="389">
        <v>0</v>
      </c>
      <c r="J46" s="389">
        <v>0</v>
      </c>
      <c r="K46" s="389">
        <v>0</v>
      </c>
      <c r="L46" s="389">
        <v>0</v>
      </c>
      <c r="M46" s="389">
        <v>0</v>
      </c>
      <c r="N46" s="389">
        <v>1</v>
      </c>
      <c r="O46" s="389">
        <v>0</v>
      </c>
      <c r="P46" s="389">
        <v>1</v>
      </c>
      <c r="Q46" s="389">
        <v>0</v>
      </c>
      <c r="R46" s="356">
        <v>0</v>
      </c>
      <c r="S46" s="242"/>
    </row>
    <row r="47" spans="1:19" s="235" customFormat="1" ht="15.75" customHeight="1">
      <c r="A47" s="237" t="s">
        <v>356</v>
      </c>
      <c r="B47" s="238" t="s">
        <v>323</v>
      </c>
      <c r="C47" s="389">
        <v>1034.166667</v>
      </c>
      <c r="D47" s="389">
        <v>118.333333</v>
      </c>
      <c r="E47" s="389">
        <v>66.25</v>
      </c>
      <c r="F47" s="389">
        <v>70.666667000000004</v>
      </c>
      <c r="G47" s="389">
        <v>90</v>
      </c>
      <c r="H47" s="389">
        <v>80</v>
      </c>
      <c r="I47" s="389">
        <v>29</v>
      </c>
      <c r="J47" s="389">
        <v>0</v>
      </c>
      <c r="K47" s="389">
        <v>89</v>
      </c>
      <c r="L47" s="389">
        <v>70</v>
      </c>
      <c r="M47" s="389">
        <v>80</v>
      </c>
      <c r="N47" s="389">
        <v>74.75</v>
      </c>
      <c r="O47" s="389">
        <v>80</v>
      </c>
      <c r="P47" s="389">
        <v>79.75</v>
      </c>
      <c r="Q47" s="389">
        <v>76.416667000000004</v>
      </c>
      <c r="R47" s="356">
        <v>30</v>
      </c>
      <c r="S47" s="242"/>
    </row>
    <row r="48" spans="1:19" s="235" customFormat="1" ht="15.75" customHeight="1">
      <c r="A48" s="239" t="s">
        <v>357</v>
      </c>
      <c r="B48" s="238" t="s">
        <v>323</v>
      </c>
      <c r="C48" s="389">
        <v>926.33333300000004</v>
      </c>
      <c r="D48" s="389">
        <v>115.333333</v>
      </c>
      <c r="E48" s="389">
        <v>56.25</v>
      </c>
      <c r="F48" s="389">
        <v>70.666667000000004</v>
      </c>
      <c r="G48" s="389">
        <v>85</v>
      </c>
      <c r="H48" s="389">
        <v>70</v>
      </c>
      <c r="I48" s="389">
        <v>27</v>
      </c>
      <c r="J48" s="389">
        <v>0</v>
      </c>
      <c r="K48" s="389">
        <v>88</v>
      </c>
      <c r="L48" s="389">
        <v>62</v>
      </c>
      <c r="M48" s="389">
        <v>72</v>
      </c>
      <c r="N48" s="389">
        <v>72.75</v>
      </c>
      <c r="O48" s="389">
        <v>72</v>
      </c>
      <c r="P48" s="389">
        <v>60.75</v>
      </c>
      <c r="Q48" s="389">
        <v>46.583333000000003</v>
      </c>
      <c r="R48" s="356">
        <v>28</v>
      </c>
      <c r="S48" s="242"/>
    </row>
    <row r="49" spans="1:19" s="235" customFormat="1" ht="15.75" customHeight="1">
      <c r="A49" s="239" t="s">
        <v>358</v>
      </c>
      <c r="B49" s="238" t="s">
        <v>323</v>
      </c>
      <c r="C49" s="389">
        <v>78.416667000000004</v>
      </c>
      <c r="D49" s="389">
        <v>3</v>
      </c>
      <c r="E49" s="389">
        <v>0</v>
      </c>
      <c r="F49" s="389">
        <v>0</v>
      </c>
      <c r="G49" s="389">
        <v>5</v>
      </c>
      <c r="H49" s="389">
        <v>10</v>
      </c>
      <c r="I49" s="389">
        <v>2</v>
      </c>
      <c r="J49" s="389">
        <v>0</v>
      </c>
      <c r="K49" s="389">
        <v>1</v>
      </c>
      <c r="L49" s="389">
        <v>8</v>
      </c>
      <c r="M49" s="389">
        <v>7</v>
      </c>
      <c r="N49" s="389">
        <v>2</v>
      </c>
      <c r="O49" s="389">
        <v>8</v>
      </c>
      <c r="P49" s="389">
        <v>12</v>
      </c>
      <c r="Q49" s="389">
        <v>18.416667</v>
      </c>
      <c r="R49" s="356">
        <v>2</v>
      </c>
      <c r="S49" s="242"/>
    </row>
    <row r="50" spans="1:19" s="235" customFormat="1" ht="15.75" customHeight="1">
      <c r="A50" s="239" t="s">
        <v>387</v>
      </c>
      <c r="B50" s="238" t="s">
        <v>323</v>
      </c>
      <c r="C50" s="389">
        <v>29.416667</v>
      </c>
      <c r="D50" s="389">
        <v>0</v>
      </c>
      <c r="E50" s="389">
        <v>10</v>
      </c>
      <c r="F50" s="389">
        <v>0</v>
      </c>
      <c r="G50" s="389">
        <v>0</v>
      </c>
      <c r="H50" s="389">
        <v>0</v>
      </c>
      <c r="I50" s="389">
        <v>0</v>
      </c>
      <c r="J50" s="389">
        <v>0</v>
      </c>
      <c r="K50" s="389">
        <v>0</v>
      </c>
      <c r="L50" s="389">
        <v>0</v>
      </c>
      <c r="M50" s="389">
        <v>1</v>
      </c>
      <c r="N50" s="389">
        <v>0</v>
      </c>
      <c r="O50" s="389">
        <v>0</v>
      </c>
      <c r="P50" s="389">
        <v>7</v>
      </c>
      <c r="Q50" s="389">
        <v>11.416667</v>
      </c>
      <c r="R50" s="356">
        <v>0</v>
      </c>
      <c r="S50" s="242"/>
    </row>
    <row r="51" spans="1:19" s="235" customFormat="1" ht="15.75" customHeight="1">
      <c r="A51" s="237" t="s">
        <v>359</v>
      </c>
      <c r="B51" s="238" t="s">
        <v>323</v>
      </c>
      <c r="C51" s="389">
        <v>1034.166667</v>
      </c>
      <c r="D51" s="389">
        <v>118.333333</v>
      </c>
      <c r="E51" s="389">
        <v>66.25</v>
      </c>
      <c r="F51" s="389">
        <v>70.666667000000004</v>
      </c>
      <c r="G51" s="389">
        <v>90</v>
      </c>
      <c r="H51" s="389">
        <v>80</v>
      </c>
      <c r="I51" s="389">
        <v>29</v>
      </c>
      <c r="J51" s="389">
        <v>0</v>
      </c>
      <c r="K51" s="389">
        <v>89</v>
      </c>
      <c r="L51" s="389">
        <v>70</v>
      </c>
      <c r="M51" s="389">
        <v>80</v>
      </c>
      <c r="N51" s="389">
        <v>74.75</v>
      </c>
      <c r="O51" s="389">
        <v>80</v>
      </c>
      <c r="P51" s="389">
        <v>79.75</v>
      </c>
      <c r="Q51" s="389">
        <v>76.416667000000004</v>
      </c>
      <c r="R51" s="356">
        <v>30</v>
      </c>
      <c r="S51" s="242"/>
    </row>
    <row r="52" spans="1:19" s="235" customFormat="1" ht="15.75" customHeight="1">
      <c r="A52" s="239" t="s">
        <v>360</v>
      </c>
      <c r="B52" s="238" t="s">
        <v>323</v>
      </c>
      <c r="C52" s="389">
        <v>1027.17</v>
      </c>
      <c r="D52" s="389">
        <v>118.333333</v>
      </c>
      <c r="E52" s="389">
        <v>66.25</v>
      </c>
      <c r="F52" s="389">
        <v>70.666667000000004</v>
      </c>
      <c r="G52" s="389">
        <v>90</v>
      </c>
      <c r="H52" s="389">
        <v>80</v>
      </c>
      <c r="I52" s="389">
        <v>28</v>
      </c>
      <c r="J52" s="389">
        <v>0</v>
      </c>
      <c r="K52" s="389">
        <v>89</v>
      </c>
      <c r="L52" s="389">
        <v>69</v>
      </c>
      <c r="M52" s="389">
        <v>76</v>
      </c>
      <c r="N52" s="389">
        <v>74.75</v>
      </c>
      <c r="O52" s="389">
        <v>80</v>
      </c>
      <c r="P52" s="389">
        <v>78.75</v>
      </c>
      <c r="Q52" s="389">
        <v>76.416667000000004</v>
      </c>
      <c r="R52" s="356">
        <v>30</v>
      </c>
      <c r="S52" s="242"/>
    </row>
    <row r="53" spans="1:19" s="235" customFormat="1" ht="15.75" customHeight="1">
      <c r="A53" s="239" t="s">
        <v>361</v>
      </c>
      <c r="B53" s="238" t="s">
        <v>323</v>
      </c>
      <c r="C53" s="389">
        <v>7</v>
      </c>
      <c r="D53" s="389">
        <v>0</v>
      </c>
      <c r="E53" s="389">
        <v>0</v>
      </c>
      <c r="F53" s="389">
        <v>0</v>
      </c>
      <c r="G53" s="389">
        <v>0</v>
      </c>
      <c r="H53" s="389">
        <v>0</v>
      </c>
      <c r="I53" s="389">
        <v>1</v>
      </c>
      <c r="J53" s="389">
        <v>0</v>
      </c>
      <c r="K53" s="389">
        <v>0</v>
      </c>
      <c r="L53" s="389">
        <v>1</v>
      </c>
      <c r="M53" s="389">
        <v>4</v>
      </c>
      <c r="N53" s="389">
        <v>0</v>
      </c>
      <c r="O53" s="389">
        <v>0</v>
      </c>
      <c r="P53" s="389">
        <v>1</v>
      </c>
      <c r="Q53" s="389">
        <v>0</v>
      </c>
      <c r="R53" s="356">
        <v>0</v>
      </c>
      <c r="S53" s="242"/>
    </row>
    <row r="54" spans="1:19" s="235" customFormat="1" ht="15.75" customHeight="1">
      <c r="A54" s="239" t="s">
        <v>362</v>
      </c>
      <c r="B54" s="238" t="s">
        <v>323</v>
      </c>
      <c r="C54" s="389"/>
      <c r="D54" s="389">
        <v>0</v>
      </c>
      <c r="E54" s="389">
        <v>0</v>
      </c>
      <c r="F54" s="389">
        <v>0</v>
      </c>
      <c r="G54" s="389"/>
      <c r="H54" s="389"/>
      <c r="I54" s="389">
        <v>0</v>
      </c>
      <c r="J54" s="389">
        <v>0</v>
      </c>
      <c r="K54" s="389">
        <v>0</v>
      </c>
      <c r="L54" s="389">
        <v>0</v>
      </c>
      <c r="M54" s="389">
        <v>0</v>
      </c>
      <c r="N54" s="389">
        <v>0</v>
      </c>
      <c r="O54" s="389">
        <v>0</v>
      </c>
      <c r="P54" s="389"/>
      <c r="Q54" s="389"/>
      <c r="R54" s="356">
        <v>0</v>
      </c>
      <c r="S54" s="242"/>
    </row>
    <row r="55" spans="1:19" s="235" customFormat="1" ht="15.75" customHeight="1">
      <c r="A55" s="237" t="s">
        <v>363</v>
      </c>
      <c r="B55" s="238" t="s">
        <v>323</v>
      </c>
      <c r="C55" s="389">
        <v>1034.166667</v>
      </c>
      <c r="D55" s="389">
        <v>118.333333</v>
      </c>
      <c r="E55" s="389">
        <v>66.25</v>
      </c>
      <c r="F55" s="389">
        <v>70.666667000000004</v>
      </c>
      <c r="G55" s="389">
        <v>90</v>
      </c>
      <c r="H55" s="389">
        <v>80</v>
      </c>
      <c r="I55" s="389">
        <v>29</v>
      </c>
      <c r="J55" s="389">
        <v>0</v>
      </c>
      <c r="K55" s="389">
        <v>89</v>
      </c>
      <c r="L55" s="389">
        <v>70</v>
      </c>
      <c r="M55" s="389">
        <v>80</v>
      </c>
      <c r="N55" s="389">
        <v>74.75</v>
      </c>
      <c r="O55" s="389">
        <v>80</v>
      </c>
      <c r="P55" s="389">
        <v>79.75</v>
      </c>
      <c r="Q55" s="389">
        <v>76.416667000000004</v>
      </c>
      <c r="R55" s="356">
        <v>30</v>
      </c>
      <c r="S55" s="242"/>
    </row>
    <row r="56" spans="1:19" s="235" customFormat="1" ht="15.75" customHeight="1">
      <c r="A56" s="239" t="s">
        <v>695</v>
      </c>
      <c r="B56" s="238" t="s">
        <v>323</v>
      </c>
      <c r="C56" s="389">
        <v>847.16666699999996</v>
      </c>
      <c r="D56" s="389">
        <v>117.333333</v>
      </c>
      <c r="E56" s="389">
        <v>56.25</v>
      </c>
      <c r="F56" s="389">
        <v>52.666666999999997</v>
      </c>
      <c r="G56" s="389">
        <v>82</v>
      </c>
      <c r="H56" s="389">
        <v>71</v>
      </c>
      <c r="I56" s="389">
        <v>28</v>
      </c>
      <c r="J56" s="389">
        <v>0</v>
      </c>
      <c r="K56" s="389">
        <v>78</v>
      </c>
      <c r="L56" s="389">
        <v>70</v>
      </c>
      <c r="M56" s="389">
        <v>80</v>
      </c>
      <c r="N56" s="389">
        <v>54.75</v>
      </c>
      <c r="O56" s="389">
        <v>30</v>
      </c>
      <c r="P56" s="389">
        <v>45.75</v>
      </c>
      <c r="Q56" s="389">
        <v>70.416667000000004</v>
      </c>
      <c r="R56" s="356">
        <v>11</v>
      </c>
      <c r="S56" s="242"/>
    </row>
    <row r="57" spans="1:19" s="235" customFormat="1" ht="15.75" customHeight="1">
      <c r="A57" s="239" t="s">
        <v>696</v>
      </c>
      <c r="B57" s="238" t="s">
        <v>323</v>
      </c>
      <c r="C57" s="389">
        <v>95</v>
      </c>
      <c r="D57" s="389">
        <v>0</v>
      </c>
      <c r="E57" s="389">
        <v>9</v>
      </c>
      <c r="F57" s="389">
        <v>3</v>
      </c>
      <c r="G57" s="389">
        <v>8</v>
      </c>
      <c r="H57" s="389">
        <v>0</v>
      </c>
      <c r="I57" s="389">
        <v>1</v>
      </c>
      <c r="J57" s="389">
        <v>0</v>
      </c>
      <c r="K57" s="389">
        <v>9</v>
      </c>
      <c r="L57" s="389">
        <v>0</v>
      </c>
      <c r="M57" s="389">
        <v>0</v>
      </c>
      <c r="N57" s="389">
        <v>20</v>
      </c>
      <c r="O57" s="389">
        <v>2</v>
      </c>
      <c r="P57" s="389">
        <v>20</v>
      </c>
      <c r="Q57" s="389">
        <v>5</v>
      </c>
      <c r="R57" s="356">
        <v>18</v>
      </c>
      <c r="S57" s="242"/>
    </row>
    <row r="58" spans="1:19" s="235" customFormat="1" ht="15.75" customHeight="1">
      <c r="A58" s="239" t="s">
        <v>697</v>
      </c>
      <c r="B58" s="238" t="s">
        <v>323</v>
      </c>
      <c r="C58" s="389">
        <v>15</v>
      </c>
      <c r="D58" s="389">
        <v>0</v>
      </c>
      <c r="E58" s="389">
        <v>0</v>
      </c>
      <c r="F58" s="389">
        <v>0</v>
      </c>
      <c r="G58" s="389">
        <v>0</v>
      </c>
      <c r="H58" s="389">
        <v>0</v>
      </c>
      <c r="I58" s="389">
        <v>0</v>
      </c>
      <c r="J58" s="389">
        <v>0</v>
      </c>
      <c r="K58" s="389">
        <v>0</v>
      </c>
      <c r="L58" s="389">
        <v>0</v>
      </c>
      <c r="M58" s="389">
        <v>0</v>
      </c>
      <c r="N58" s="389">
        <v>0</v>
      </c>
      <c r="O58" s="389">
        <v>0</v>
      </c>
      <c r="P58" s="389">
        <v>14</v>
      </c>
      <c r="Q58" s="389">
        <v>0</v>
      </c>
      <c r="R58" s="356">
        <v>1</v>
      </c>
      <c r="S58" s="242"/>
    </row>
    <row r="59" spans="1:19" s="235" customFormat="1" ht="15.75" customHeight="1">
      <c r="A59" s="239" t="s">
        <v>698</v>
      </c>
      <c r="B59" s="238" t="s">
        <v>323</v>
      </c>
      <c r="C59" s="389"/>
      <c r="D59" s="389">
        <v>0</v>
      </c>
      <c r="E59" s="389">
        <v>0</v>
      </c>
      <c r="F59" s="389">
        <v>0</v>
      </c>
      <c r="G59" s="389">
        <v>0</v>
      </c>
      <c r="H59" s="389">
        <v>0</v>
      </c>
      <c r="I59" s="389"/>
      <c r="J59" s="389">
        <v>0</v>
      </c>
      <c r="K59" s="389">
        <v>0</v>
      </c>
      <c r="L59" s="389">
        <v>0</v>
      </c>
      <c r="M59" s="389">
        <v>0</v>
      </c>
      <c r="N59" s="389">
        <v>0</v>
      </c>
      <c r="O59" s="389">
        <v>0</v>
      </c>
      <c r="P59" s="389"/>
      <c r="Q59" s="389">
        <v>0</v>
      </c>
      <c r="R59" s="356">
        <v>0</v>
      </c>
      <c r="S59" s="242"/>
    </row>
    <row r="60" spans="1:19" s="235" customFormat="1" ht="15.75" customHeight="1">
      <c r="A60" s="239" t="s">
        <v>699</v>
      </c>
      <c r="B60" s="238" t="s">
        <v>323</v>
      </c>
      <c r="C60" s="389">
        <v>0</v>
      </c>
      <c r="D60" s="389">
        <v>0</v>
      </c>
      <c r="E60" s="389">
        <v>0</v>
      </c>
      <c r="F60" s="389">
        <v>0</v>
      </c>
      <c r="G60" s="389">
        <v>0</v>
      </c>
      <c r="H60" s="389">
        <v>0</v>
      </c>
      <c r="I60" s="389">
        <v>0</v>
      </c>
      <c r="J60" s="389">
        <v>0</v>
      </c>
      <c r="K60" s="389">
        <v>0</v>
      </c>
      <c r="L60" s="389">
        <v>0</v>
      </c>
      <c r="M60" s="389">
        <v>0</v>
      </c>
      <c r="N60" s="389">
        <v>0</v>
      </c>
      <c r="O60" s="389">
        <v>0</v>
      </c>
      <c r="P60" s="389">
        <v>0</v>
      </c>
      <c r="Q60" s="389">
        <v>0</v>
      </c>
      <c r="R60" s="356">
        <v>0</v>
      </c>
      <c r="S60" s="242"/>
    </row>
    <row r="61" spans="1:19" s="235" customFormat="1" ht="15.75" customHeight="1">
      <c r="A61" s="239" t="s">
        <v>700</v>
      </c>
      <c r="B61" s="238" t="s">
        <v>323</v>
      </c>
      <c r="C61" s="389">
        <v>77</v>
      </c>
      <c r="D61" s="389">
        <v>1</v>
      </c>
      <c r="E61" s="389">
        <v>1</v>
      </c>
      <c r="F61" s="389">
        <v>15</v>
      </c>
      <c r="G61" s="389">
        <v>0</v>
      </c>
      <c r="H61" s="389">
        <v>9</v>
      </c>
      <c r="I61" s="389">
        <v>0</v>
      </c>
      <c r="J61" s="389">
        <v>0</v>
      </c>
      <c r="K61" s="389">
        <v>2</v>
      </c>
      <c r="L61" s="389">
        <v>0</v>
      </c>
      <c r="M61" s="389">
        <v>0</v>
      </c>
      <c r="N61" s="389">
        <v>0</v>
      </c>
      <c r="O61" s="389">
        <v>48</v>
      </c>
      <c r="P61" s="389">
        <v>0</v>
      </c>
      <c r="Q61" s="389">
        <v>1</v>
      </c>
      <c r="R61" s="356">
        <v>0</v>
      </c>
      <c r="S61" s="242"/>
    </row>
    <row r="62" spans="1:19" s="235" customFormat="1" ht="15.75" customHeight="1">
      <c r="A62" s="239" t="s">
        <v>701</v>
      </c>
      <c r="B62" s="238" t="s">
        <v>323</v>
      </c>
      <c r="C62" s="389"/>
      <c r="D62" s="389">
        <v>0</v>
      </c>
      <c r="E62" s="389">
        <v>0</v>
      </c>
      <c r="F62" s="389">
        <v>0</v>
      </c>
      <c r="G62" s="389"/>
      <c r="H62" s="389">
        <v>0</v>
      </c>
      <c r="I62" s="389">
        <v>0</v>
      </c>
      <c r="J62" s="389">
        <v>0</v>
      </c>
      <c r="K62" s="389">
        <v>0</v>
      </c>
      <c r="L62" s="389">
        <v>0</v>
      </c>
      <c r="M62" s="389">
        <v>0</v>
      </c>
      <c r="N62" s="389">
        <v>0</v>
      </c>
      <c r="O62" s="389">
        <v>0</v>
      </c>
      <c r="P62" s="389"/>
      <c r="Q62" s="389">
        <v>0</v>
      </c>
      <c r="R62" s="356">
        <v>0</v>
      </c>
      <c r="S62" s="242"/>
    </row>
    <row r="63" spans="1:19" s="235" customFormat="1" ht="15.75" customHeight="1">
      <c r="A63" s="237" t="s">
        <v>364</v>
      </c>
      <c r="B63" s="238" t="s">
        <v>323</v>
      </c>
      <c r="C63" s="389">
        <v>1034.166667</v>
      </c>
      <c r="D63" s="389">
        <v>118.333333</v>
      </c>
      <c r="E63" s="389">
        <v>66.25</v>
      </c>
      <c r="F63" s="389">
        <v>70.666667000000004</v>
      </c>
      <c r="G63" s="389">
        <v>90</v>
      </c>
      <c r="H63" s="389">
        <v>80</v>
      </c>
      <c r="I63" s="389">
        <v>29</v>
      </c>
      <c r="J63" s="389">
        <v>0</v>
      </c>
      <c r="K63" s="389">
        <v>89</v>
      </c>
      <c r="L63" s="389">
        <v>70</v>
      </c>
      <c r="M63" s="389">
        <v>80</v>
      </c>
      <c r="N63" s="389">
        <v>74.75</v>
      </c>
      <c r="O63" s="389">
        <v>80</v>
      </c>
      <c r="P63" s="389">
        <v>79.75</v>
      </c>
      <c r="Q63" s="389">
        <v>76.416667000000004</v>
      </c>
      <c r="R63" s="356">
        <v>30</v>
      </c>
      <c r="S63" s="242"/>
    </row>
    <row r="64" spans="1:19" s="235" customFormat="1" ht="15.75" customHeight="1">
      <c r="A64" s="239" t="s">
        <v>365</v>
      </c>
      <c r="B64" s="238" t="s">
        <v>323</v>
      </c>
      <c r="C64" s="389"/>
      <c r="D64" s="389">
        <v>0</v>
      </c>
      <c r="E64" s="389">
        <v>0</v>
      </c>
      <c r="F64" s="389">
        <v>0</v>
      </c>
      <c r="G64" s="389">
        <v>0</v>
      </c>
      <c r="H64" s="389">
        <v>0</v>
      </c>
      <c r="I64" s="389"/>
      <c r="J64" s="389">
        <v>0</v>
      </c>
      <c r="K64" s="389">
        <v>0</v>
      </c>
      <c r="L64" s="389">
        <v>0</v>
      </c>
      <c r="M64" s="389">
        <v>0</v>
      </c>
      <c r="N64" s="389">
        <v>0</v>
      </c>
      <c r="O64" s="389">
        <v>0</v>
      </c>
      <c r="P64" s="389"/>
      <c r="Q64" s="389">
        <v>0</v>
      </c>
      <c r="R64" s="356">
        <v>0</v>
      </c>
      <c r="S64" s="242"/>
    </row>
    <row r="65" spans="1:19" s="235" customFormat="1" ht="15.75" customHeight="1">
      <c r="A65" s="239" t="s">
        <v>366</v>
      </c>
      <c r="B65" s="238" t="s">
        <v>323</v>
      </c>
      <c r="C65" s="389">
        <v>40.416666999999997</v>
      </c>
      <c r="D65" s="389">
        <v>0</v>
      </c>
      <c r="E65" s="389">
        <v>0</v>
      </c>
      <c r="F65" s="389">
        <v>0</v>
      </c>
      <c r="G65" s="389">
        <v>0</v>
      </c>
      <c r="H65" s="389">
        <v>0</v>
      </c>
      <c r="I65" s="389">
        <v>0</v>
      </c>
      <c r="J65" s="389">
        <v>0</v>
      </c>
      <c r="K65" s="389">
        <v>0</v>
      </c>
      <c r="L65" s="389">
        <v>0</v>
      </c>
      <c r="M65" s="389">
        <v>5</v>
      </c>
      <c r="N65" s="389">
        <v>0</v>
      </c>
      <c r="O65" s="389">
        <v>9</v>
      </c>
      <c r="P65" s="389">
        <v>0</v>
      </c>
      <c r="Q65" s="389">
        <v>18.416667</v>
      </c>
      <c r="R65" s="356">
        <v>8</v>
      </c>
      <c r="S65" s="242"/>
    </row>
    <row r="66" spans="1:19" s="235" customFormat="1" ht="15.75" customHeight="1">
      <c r="A66" s="239" t="s">
        <v>367</v>
      </c>
      <c r="B66" s="238" t="s">
        <v>323</v>
      </c>
      <c r="C66" s="389">
        <v>2</v>
      </c>
      <c r="D66" s="389">
        <v>0</v>
      </c>
      <c r="E66" s="389">
        <v>0</v>
      </c>
      <c r="F66" s="389">
        <v>0</v>
      </c>
      <c r="G66" s="389">
        <v>0</v>
      </c>
      <c r="H66" s="389">
        <v>0</v>
      </c>
      <c r="I66" s="389">
        <v>0</v>
      </c>
      <c r="J66" s="389">
        <v>0</v>
      </c>
      <c r="K66" s="389">
        <v>0</v>
      </c>
      <c r="L66" s="389">
        <v>0</v>
      </c>
      <c r="M66" s="389">
        <v>0</v>
      </c>
      <c r="N66" s="389">
        <v>0</v>
      </c>
      <c r="O66" s="389">
        <v>0</v>
      </c>
      <c r="P66" s="389">
        <v>0</v>
      </c>
      <c r="Q66" s="389">
        <v>0</v>
      </c>
      <c r="R66" s="356">
        <v>2</v>
      </c>
      <c r="S66" s="242"/>
    </row>
    <row r="67" spans="1:19" s="235" customFormat="1" ht="15.75" customHeight="1">
      <c r="A67" s="239" t="s">
        <v>368</v>
      </c>
      <c r="B67" s="238" t="s">
        <v>323</v>
      </c>
      <c r="C67" s="389">
        <v>991.75</v>
      </c>
      <c r="D67" s="389">
        <v>118.333333</v>
      </c>
      <c r="E67" s="389">
        <v>66.25</v>
      </c>
      <c r="F67" s="389">
        <v>70.666667000000004</v>
      </c>
      <c r="G67" s="389">
        <v>90</v>
      </c>
      <c r="H67" s="389">
        <v>80</v>
      </c>
      <c r="I67" s="389">
        <v>29</v>
      </c>
      <c r="J67" s="389">
        <v>0</v>
      </c>
      <c r="K67" s="389">
        <v>89</v>
      </c>
      <c r="L67" s="389">
        <v>70</v>
      </c>
      <c r="M67" s="389">
        <v>75</v>
      </c>
      <c r="N67" s="389">
        <v>74.75</v>
      </c>
      <c r="O67" s="389">
        <v>71</v>
      </c>
      <c r="P67" s="389">
        <v>79.75</v>
      </c>
      <c r="Q67" s="389">
        <v>58</v>
      </c>
      <c r="R67" s="356">
        <v>20</v>
      </c>
      <c r="S67" s="242"/>
    </row>
    <row r="68" spans="1:19" s="235" customFormat="1" ht="15.75" customHeight="1">
      <c r="A68" s="237" t="s">
        <v>369</v>
      </c>
      <c r="B68" s="238" t="s">
        <v>323</v>
      </c>
      <c r="C68" s="389">
        <v>1034.166667</v>
      </c>
      <c r="D68" s="389">
        <v>118.333333</v>
      </c>
      <c r="E68" s="389">
        <v>66.25</v>
      </c>
      <c r="F68" s="389">
        <v>70.666667000000004</v>
      </c>
      <c r="G68" s="389">
        <v>90</v>
      </c>
      <c r="H68" s="389">
        <v>80</v>
      </c>
      <c r="I68" s="389">
        <v>29</v>
      </c>
      <c r="J68" s="389">
        <v>0</v>
      </c>
      <c r="K68" s="389">
        <v>89</v>
      </c>
      <c r="L68" s="389">
        <v>70</v>
      </c>
      <c r="M68" s="389">
        <v>80</v>
      </c>
      <c r="N68" s="389">
        <v>74.75</v>
      </c>
      <c r="O68" s="389">
        <v>80</v>
      </c>
      <c r="P68" s="389">
        <v>79.75</v>
      </c>
      <c r="Q68" s="389">
        <v>76.416667000000004</v>
      </c>
      <c r="R68" s="356">
        <v>30</v>
      </c>
      <c r="S68" s="242"/>
    </row>
    <row r="69" spans="1:19" s="235" customFormat="1" ht="15.75" customHeight="1">
      <c r="A69" s="239" t="s">
        <v>370</v>
      </c>
      <c r="B69" s="238" t="s">
        <v>323</v>
      </c>
      <c r="C69" s="389">
        <f>SUM(D69:R69)</f>
        <v>946.503333</v>
      </c>
      <c r="D69" s="389">
        <v>100.833333</v>
      </c>
      <c r="E69" s="389">
        <v>62.083333000000003</v>
      </c>
      <c r="F69" s="389">
        <v>69.666667000000004</v>
      </c>
      <c r="G69" s="389">
        <v>87</v>
      </c>
      <c r="H69" s="389">
        <v>70</v>
      </c>
      <c r="I69" s="389">
        <v>29</v>
      </c>
      <c r="J69" s="389">
        <v>0</v>
      </c>
      <c r="K69" s="389">
        <v>86</v>
      </c>
      <c r="L69" s="389">
        <v>63</v>
      </c>
      <c r="M69" s="389">
        <v>73</v>
      </c>
      <c r="N69" s="389">
        <v>66.75</v>
      </c>
      <c r="O69" s="389">
        <v>75</v>
      </c>
      <c r="P69" s="389">
        <v>67.75</v>
      </c>
      <c r="Q69" s="389">
        <v>73.42</v>
      </c>
      <c r="R69" s="356">
        <v>23</v>
      </c>
      <c r="S69" s="242"/>
    </row>
    <row r="70" spans="1:19" s="235" customFormat="1" ht="15.75" customHeight="1">
      <c r="A70" s="239" t="s">
        <v>371</v>
      </c>
      <c r="B70" s="238" t="s">
        <v>323</v>
      </c>
      <c r="C70" s="389">
        <f t="shared" ref="C70:C73" si="0">SUM(D70:R70)</f>
        <v>11</v>
      </c>
      <c r="D70" s="389">
        <v>0</v>
      </c>
      <c r="E70" s="389">
        <v>0</v>
      </c>
      <c r="F70" s="389">
        <v>0</v>
      </c>
      <c r="G70" s="389">
        <v>0</v>
      </c>
      <c r="H70" s="389">
        <v>4</v>
      </c>
      <c r="I70" s="389">
        <v>0</v>
      </c>
      <c r="J70" s="389">
        <v>0</v>
      </c>
      <c r="K70" s="389">
        <v>0</v>
      </c>
      <c r="L70" s="389">
        <v>7</v>
      </c>
      <c r="M70" s="389">
        <v>0</v>
      </c>
      <c r="N70" s="389">
        <v>0</v>
      </c>
      <c r="O70" s="389">
        <v>0</v>
      </c>
      <c r="P70" s="389">
        <v>0</v>
      </c>
      <c r="Q70" s="389">
        <v>0</v>
      </c>
      <c r="R70" s="356">
        <v>0</v>
      </c>
      <c r="S70" s="242"/>
    </row>
    <row r="71" spans="1:19" s="235" customFormat="1" ht="15.75" customHeight="1">
      <c r="A71" s="239" t="s">
        <v>372</v>
      </c>
      <c r="B71" s="238" t="s">
        <v>323</v>
      </c>
      <c r="C71" s="389">
        <f t="shared" si="0"/>
        <v>35</v>
      </c>
      <c r="D71" s="389">
        <v>9</v>
      </c>
      <c r="E71" s="389">
        <v>1</v>
      </c>
      <c r="F71" s="389">
        <v>1</v>
      </c>
      <c r="G71" s="389">
        <v>3</v>
      </c>
      <c r="H71" s="389">
        <v>6</v>
      </c>
      <c r="I71" s="389">
        <v>0</v>
      </c>
      <c r="J71" s="389">
        <v>0</v>
      </c>
      <c r="K71" s="389">
        <v>3</v>
      </c>
      <c r="L71" s="389">
        <v>0</v>
      </c>
      <c r="M71" s="389">
        <v>1</v>
      </c>
      <c r="N71" s="389">
        <v>1</v>
      </c>
      <c r="O71" s="389">
        <v>5</v>
      </c>
      <c r="P71" s="389">
        <v>1</v>
      </c>
      <c r="Q71" s="389">
        <v>3</v>
      </c>
      <c r="R71" s="356">
        <v>1</v>
      </c>
      <c r="S71" s="242"/>
    </row>
    <row r="72" spans="1:19" s="235" customFormat="1" ht="15.75" customHeight="1">
      <c r="A72" s="239" t="s">
        <v>373</v>
      </c>
      <c r="B72" s="238" t="s">
        <v>323</v>
      </c>
      <c r="C72" s="389">
        <f t="shared" si="0"/>
        <v>0</v>
      </c>
      <c r="D72" s="389"/>
      <c r="E72" s="389"/>
      <c r="F72" s="389"/>
      <c r="G72" s="389"/>
      <c r="H72" s="389"/>
      <c r="I72" s="389"/>
      <c r="J72" s="389"/>
      <c r="K72" s="389"/>
      <c r="L72" s="389"/>
      <c r="M72" s="389"/>
      <c r="N72" s="389"/>
      <c r="O72" s="389"/>
      <c r="P72" s="389"/>
      <c r="Q72" s="389"/>
      <c r="R72" s="356">
        <v>0</v>
      </c>
      <c r="S72" s="242"/>
    </row>
    <row r="73" spans="1:19" ht="15.75" customHeight="1">
      <c r="A73" s="239" t="s">
        <v>374</v>
      </c>
      <c r="B73" s="238" t="s">
        <v>323</v>
      </c>
      <c r="C73" s="389">
        <f t="shared" si="0"/>
        <v>41.666667000000004</v>
      </c>
      <c r="D73" s="389">
        <v>8.5</v>
      </c>
      <c r="E73" s="389">
        <v>3.1666669999999999</v>
      </c>
      <c r="F73" s="389">
        <v>0</v>
      </c>
      <c r="G73" s="389">
        <v>0</v>
      </c>
      <c r="H73" s="389">
        <v>0</v>
      </c>
      <c r="I73" s="389">
        <v>0</v>
      </c>
      <c r="J73" s="389">
        <v>0</v>
      </c>
      <c r="K73" s="389"/>
      <c r="L73" s="389">
        <v>0</v>
      </c>
      <c r="M73" s="389">
        <v>6</v>
      </c>
      <c r="N73" s="389">
        <v>7</v>
      </c>
      <c r="O73" s="389">
        <v>0</v>
      </c>
      <c r="P73" s="389">
        <v>11</v>
      </c>
      <c r="Q73" s="389">
        <v>0</v>
      </c>
      <c r="R73" s="356">
        <v>6</v>
      </c>
    </row>
    <row r="74" spans="1:19" ht="15.75" customHeight="1">
      <c r="A74" s="237" t="s">
        <v>375</v>
      </c>
      <c r="B74" s="238" t="s">
        <v>323</v>
      </c>
      <c r="C74" s="389">
        <v>1034.166667</v>
      </c>
      <c r="D74" s="389">
        <v>118.333333</v>
      </c>
      <c r="E74" s="389">
        <v>66.25</v>
      </c>
      <c r="F74" s="389">
        <v>70.666667000000004</v>
      </c>
      <c r="G74" s="389">
        <v>90</v>
      </c>
      <c r="H74" s="389">
        <v>80</v>
      </c>
      <c r="I74" s="389">
        <v>29</v>
      </c>
      <c r="J74" s="389">
        <v>0</v>
      </c>
      <c r="K74" s="389">
        <v>89</v>
      </c>
      <c r="L74" s="389">
        <v>70</v>
      </c>
      <c r="M74" s="389">
        <v>80</v>
      </c>
      <c r="N74" s="389">
        <v>74.75</v>
      </c>
      <c r="O74" s="389">
        <v>80</v>
      </c>
      <c r="P74" s="389">
        <v>79.75</v>
      </c>
      <c r="Q74" s="389">
        <v>76.416667000000004</v>
      </c>
      <c r="R74" s="356">
        <v>30</v>
      </c>
    </row>
    <row r="75" spans="1:19" ht="15.75" customHeight="1">
      <c r="A75" s="239" t="s">
        <v>376</v>
      </c>
      <c r="B75" s="238" t="s">
        <v>323</v>
      </c>
      <c r="C75" s="389">
        <v>795.16666699999996</v>
      </c>
      <c r="D75" s="389">
        <v>108.333333</v>
      </c>
      <c r="E75" s="389">
        <v>57.25</v>
      </c>
      <c r="F75" s="389">
        <v>69.666667000000004</v>
      </c>
      <c r="G75" s="389">
        <v>82</v>
      </c>
      <c r="H75" s="389">
        <v>70</v>
      </c>
      <c r="I75" s="389">
        <v>16</v>
      </c>
      <c r="J75" s="389">
        <v>0</v>
      </c>
      <c r="K75" s="389">
        <v>69</v>
      </c>
      <c r="L75" s="389">
        <v>63</v>
      </c>
      <c r="M75" s="389">
        <v>64</v>
      </c>
      <c r="N75" s="389">
        <v>39.583333000000003</v>
      </c>
      <c r="O75" s="389">
        <v>64</v>
      </c>
      <c r="P75" s="389">
        <v>29.75</v>
      </c>
      <c r="Q75" s="389">
        <v>40.583333000000003</v>
      </c>
      <c r="R75" s="356">
        <v>22</v>
      </c>
    </row>
    <row r="76" spans="1:19" ht="15.75" customHeight="1">
      <c r="A76" s="239" t="s">
        <v>377</v>
      </c>
      <c r="B76" s="238" t="s">
        <v>323</v>
      </c>
      <c r="C76" s="389">
        <v>13</v>
      </c>
      <c r="D76" s="389">
        <v>0</v>
      </c>
      <c r="E76" s="389">
        <v>0</v>
      </c>
      <c r="F76" s="389">
        <v>0</v>
      </c>
      <c r="G76" s="389">
        <v>0</v>
      </c>
      <c r="H76" s="389">
        <v>0</v>
      </c>
      <c r="I76" s="389">
        <v>3</v>
      </c>
      <c r="J76" s="389">
        <v>0</v>
      </c>
      <c r="K76" s="389">
        <v>0</v>
      </c>
      <c r="L76" s="389">
        <v>7</v>
      </c>
      <c r="M76" s="389">
        <v>1</v>
      </c>
      <c r="N76" s="389">
        <v>0</v>
      </c>
      <c r="O76" s="389">
        <v>2</v>
      </c>
      <c r="P76" s="389">
        <v>0</v>
      </c>
      <c r="Q76" s="389">
        <v>0</v>
      </c>
      <c r="R76" s="356">
        <v>0</v>
      </c>
    </row>
    <row r="77" spans="1:19" ht="15.75" customHeight="1">
      <c r="A77" s="239" t="s">
        <v>378</v>
      </c>
      <c r="B77" s="238" t="s">
        <v>323</v>
      </c>
      <c r="C77" s="389">
        <v>79.666667000000004</v>
      </c>
      <c r="D77" s="389">
        <v>0</v>
      </c>
      <c r="E77" s="389">
        <v>0</v>
      </c>
      <c r="F77" s="389">
        <v>0</v>
      </c>
      <c r="G77" s="389">
        <v>1</v>
      </c>
      <c r="H77" s="389">
        <v>10</v>
      </c>
      <c r="I77" s="389">
        <v>2</v>
      </c>
      <c r="J77" s="389">
        <v>0</v>
      </c>
      <c r="K77" s="389">
        <v>20</v>
      </c>
      <c r="L77" s="389">
        <v>0</v>
      </c>
      <c r="M77" s="389">
        <v>8</v>
      </c>
      <c r="N77" s="389">
        <v>14.666667</v>
      </c>
      <c r="O77" s="389">
        <v>4</v>
      </c>
      <c r="P77" s="389">
        <v>10</v>
      </c>
      <c r="Q77" s="389">
        <v>10</v>
      </c>
      <c r="R77" s="356">
        <v>0</v>
      </c>
    </row>
    <row r="78" spans="1:19" ht="15.75" customHeight="1">
      <c r="A78" s="239" t="s">
        <v>379</v>
      </c>
      <c r="B78" s="238" t="s">
        <v>323</v>
      </c>
      <c r="C78" s="389">
        <v>146.33333300000001</v>
      </c>
      <c r="D78" s="389">
        <v>10</v>
      </c>
      <c r="E78" s="389">
        <v>9</v>
      </c>
      <c r="F78" s="389">
        <v>1</v>
      </c>
      <c r="G78" s="389">
        <v>7</v>
      </c>
      <c r="H78" s="389">
        <v>0</v>
      </c>
      <c r="I78" s="389">
        <v>8</v>
      </c>
      <c r="J78" s="389">
        <v>0</v>
      </c>
      <c r="K78" s="389">
        <v>0</v>
      </c>
      <c r="L78" s="389">
        <v>0</v>
      </c>
      <c r="M78" s="389">
        <v>7</v>
      </c>
      <c r="N78" s="389">
        <v>20.5</v>
      </c>
      <c r="O78" s="389">
        <v>10</v>
      </c>
      <c r="P78" s="389">
        <v>40</v>
      </c>
      <c r="Q78" s="389">
        <v>25.833333</v>
      </c>
      <c r="R78" s="356">
        <v>8</v>
      </c>
    </row>
    <row r="79" spans="1:19" ht="15.75" customHeight="1">
      <c r="A79" s="239" t="s">
        <v>380</v>
      </c>
      <c r="B79" s="238" t="s">
        <v>323</v>
      </c>
      <c r="C79" s="389"/>
      <c r="D79" s="389">
        <v>0</v>
      </c>
      <c r="E79" s="389">
        <v>0</v>
      </c>
      <c r="F79" s="389">
        <v>0</v>
      </c>
      <c r="G79" s="389">
        <v>0</v>
      </c>
      <c r="H79" s="389">
        <v>0</v>
      </c>
      <c r="I79" s="389">
        <v>0</v>
      </c>
      <c r="J79" s="389">
        <v>0</v>
      </c>
      <c r="K79" s="389">
        <v>0</v>
      </c>
      <c r="L79" s="389">
        <v>0</v>
      </c>
      <c r="M79" s="389">
        <v>0</v>
      </c>
      <c r="N79" s="389">
        <v>0</v>
      </c>
      <c r="O79" s="389">
        <v>0</v>
      </c>
      <c r="P79" s="389">
        <v>0</v>
      </c>
      <c r="Q79" s="389"/>
      <c r="R79" s="356">
        <v>0</v>
      </c>
    </row>
    <row r="80" spans="1:19" ht="15.75" customHeight="1">
      <c r="A80" s="237" t="s">
        <v>562</v>
      </c>
      <c r="B80" s="238" t="s">
        <v>323</v>
      </c>
      <c r="C80" s="389">
        <v>1034.166667</v>
      </c>
      <c r="D80" s="389">
        <v>118.333333</v>
      </c>
      <c r="E80" s="389">
        <v>66.25</v>
      </c>
      <c r="F80" s="389">
        <v>70.666667000000004</v>
      </c>
      <c r="G80" s="389">
        <v>90</v>
      </c>
      <c r="H80" s="389">
        <v>80</v>
      </c>
      <c r="I80" s="389">
        <v>29</v>
      </c>
      <c r="J80" s="389">
        <v>0</v>
      </c>
      <c r="K80" s="389">
        <v>89</v>
      </c>
      <c r="L80" s="389">
        <v>70</v>
      </c>
      <c r="M80" s="389">
        <v>80</v>
      </c>
      <c r="N80" s="389">
        <v>74.75</v>
      </c>
      <c r="O80" s="389">
        <v>80</v>
      </c>
      <c r="P80" s="389">
        <v>79.75</v>
      </c>
      <c r="Q80" s="389">
        <v>76.416667000000004</v>
      </c>
      <c r="R80" s="356">
        <v>30</v>
      </c>
    </row>
    <row r="81" spans="1:18" ht="15.75" customHeight="1">
      <c r="A81" s="239" t="s">
        <v>381</v>
      </c>
      <c r="B81" s="238" t="s">
        <v>323</v>
      </c>
      <c r="C81" s="389">
        <v>1007.416667</v>
      </c>
      <c r="D81" s="389">
        <v>117.333333</v>
      </c>
      <c r="E81" s="389">
        <v>66.25</v>
      </c>
      <c r="F81" s="389">
        <v>67.666667000000004</v>
      </c>
      <c r="G81" s="389">
        <v>87</v>
      </c>
      <c r="H81" s="389">
        <v>64</v>
      </c>
      <c r="I81" s="389">
        <v>27</v>
      </c>
      <c r="J81" s="389">
        <v>0</v>
      </c>
      <c r="K81" s="389">
        <v>89</v>
      </c>
      <c r="L81" s="389">
        <v>70</v>
      </c>
      <c r="M81" s="389">
        <v>80</v>
      </c>
      <c r="N81" s="389">
        <v>74</v>
      </c>
      <c r="O81" s="389">
        <v>80</v>
      </c>
      <c r="P81" s="389">
        <v>78.75</v>
      </c>
      <c r="Q81" s="389">
        <v>76.416667000000004</v>
      </c>
      <c r="R81" s="356">
        <v>30</v>
      </c>
    </row>
    <row r="82" spans="1:18" ht="15.75" customHeight="1">
      <c r="A82" s="239" t="s">
        <v>382</v>
      </c>
      <c r="B82" s="238" t="s">
        <v>323</v>
      </c>
      <c r="C82" s="389">
        <v>26.75</v>
      </c>
      <c r="D82" s="389">
        <v>1</v>
      </c>
      <c r="E82" s="389">
        <v>0</v>
      </c>
      <c r="F82" s="389">
        <v>3</v>
      </c>
      <c r="G82" s="389">
        <v>3</v>
      </c>
      <c r="H82" s="389">
        <v>16</v>
      </c>
      <c r="I82" s="389">
        <v>2</v>
      </c>
      <c r="J82" s="389">
        <v>0</v>
      </c>
      <c r="K82" s="389">
        <v>0</v>
      </c>
      <c r="L82" s="389">
        <v>0</v>
      </c>
      <c r="M82" s="389">
        <v>0</v>
      </c>
      <c r="N82" s="389">
        <v>0.75</v>
      </c>
      <c r="O82" s="389">
        <v>0</v>
      </c>
      <c r="P82" s="389">
        <v>1</v>
      </c>
      <c r="Q82" s="389">
        <v>0</v>
      </c>
      <c r="R82" s="356">
        <v>0</v>
      </c>
    </row>
    <row r="83" spans="1:18" ht="15.75" customHeight="1">
      <c r="A83" s="239" t="s">
        <v>383</v>
      </c>
      <c r="B83" s="238" t="s">
        <v>323</v>
      </c>
      <c r="C83" s="389"/>
      <c r="D83" s="389">
        <v>0</v>
      </c>
      <c r="E83" s="389">
        <v>0</v>
      </c>
      <c r="F83" s="389">
        <v>0</v>
      </c>
      <c r="G83" s="389">
        <v>0</v>
      </c>
      <c r="H83" s="389">
        <v>0</v>
      </c>
      <c r="I83" s="389"/>
      <c r="J83" s="389">
        <v>0</v>
      </c>
      <c r="K83" s="389">
        <v>0</v>
      </c>
      <c r="L83" s="389">
        <v>0</v>
      </c>
      <c r="M83" s="389">
        <v>0</v>
      </c>
      <c r="N83" s="389">
        <v>0</v>
      </c>
      <c r="O83" s="389">
        <v>0</v>
      </c>
      <c r="P83" s="389">
        <v>0</v>
      </c>
      <c r="Q83" s="389"/>
      <c r="R83" s="356">
        <v>0</v>
      </c>
    </row>
    <row r="84" spans="1:18" ht="15.75" customHeight="1">
      <c r="A84" s="237" t="s">
        <v>384</v>
      </c>
      <c r="B84" s="238" t="s">
        <v>323</v>
      </c>
      <c r="C84" s="389">
        <v>1034.166667</v>
      </c>
      <c r="D84" s="389">
        <v>118.333333</v>
      </c>
      <c r="E84" s="389">
        <v>66.25</v>
      </c>
      <c r="F84" s="389">
        <v>70.666667000000004</v>
      </c>
      <c r="G84" s="389">
        <v>90</v>
      </c>
      <c r="H84" s="389">
        <v>80</v>
      </c>
      <c r="I84" s="389">
        <v>29</v>
      </c>
      <c r="J84" s="389">
        <v>0</v>
      </c>
      <c r="K84" s="389">
        <v>89</v>
      </c>
      <c r="L84" s="389">
        <v>70</v>
      </c>
      <c r="M84" s="389">
        <v>80</v>
      </c>
      <c r="N84" s="389">
        <v>74.75</v>
      </c>
      <c r="O84" s="389">
        <v>80</v>
      </c>
      <c r="P84" s="389">
        <v>79.75</v>
      </c>
      <c r="Q84" s="389">
        <v>76.416667000000004</v>
      </c>
      <c r="R84" s="356">
        <v>30</v>
      </c>
    </row>
    <row r="85" spans="1:18" ht="15.75" customHeight="1">
      <c r="A85" s="239" t="s">
        <v>385</v>
      </c>
      <c r="B85" s="238" t="s">
        <v>323</v>
      </c>
      <c r="C85" s="389">
        <v>16</v>
      </c>
      <c r="D85" s="389"/>
      <c r="E85" s="389"/>
      <c r="F85" s="389"/>
      <c r="G85" s="389"/>
      <c r="H85" s="389">
        <v>16</v>
      </c>
      <c r="I85" s="389"/>
      <c r="J85" s="389"/>
      <c r="K85" s="389"/>
      <c r="L85" s="389"/>
      <c r="M85" s="389"/>
      <c r="N85" s="389"/>
      <c r="O85" s="389"/>
      <c r="P85" s="389"/>
      <c r="Q85" s="389"/>
      <c r="R85" s="356">
        <v>0</v>
      </c>
    </row>
    <row r="86" spans="1:18" ht="15.75" customHeight="1">
      <c r="A86" s="239" t="s">
        <v>386</v>
      </c>
      <c r="B86" s="238" t="s">
        <v>323</v>
      </c>
      <c r="C86" s="389">
        <v>959.25</v>
      </c>
      <c r="D86" s="389">
        <v>110.833333</v>
      </c>
      <c r="E86" s="389">
        <v>58.25</v>
      </c>
      <c r="F86" s="389">
        <v>66.666667000000004</v>
      </c>
      <c r="G86" s="389">
        <v>87</v>
      </c>
      <c r="H86" s="389">
        <v>64</v>
      </c>
      <c r="I86" s="389">
        <v>29</v>
      </c>
      <c r="J86" s="389">
        <v>0</v>
      </c>
      <c r="K86" s="389">
        <v>82</v>
      </c>
      <c r="L86" s="389">
        <v>69</v>
      </c>
      <c r="M86" s="389">
        <v>80</v>
      </c>
      <c r="N86" s="389">
        <v>74.75</v>
      </c>
      <c r="O86" s="389">
        <v>78</v>
      </c>
      <c r="P86" s="389">
        <v>68.75</v>
      </c>
      <c r="Q86" s="389">
        <v>63</v>
      </c>
      <c r="R86" s="356">
        <v>28</v>
      </c>
    </row>
    <row r="87" spans="1:18" ht="15.75" customHeight="1">
      <c r="A87" s="239" t="s">
        <v>387</v>
      </c>
      <c r="B87" s="238" t="s">
        <v>323</v>
      </c>
      <c r="C87" s="389">
        <v>43.416666999999997</v>
      </c>
      <c r="D87" s="389">
        <v>0</v>
      </c>
      <c r="E87" s="389">
        <v>8</v>
      </c>
      <c r="F87" s="389">
        <v>4</v>
      </c>
      <c r="G87" s="389">
        <v>3</v>
      </c>
      <c r="H87" s="389">
        <v>0</v>
      </c>
      <c r="I87" s="389">
        <v>0</v>
      </c>
      <c r="J87" s="389">
        <v>0</v>
      </c>
      <c r="K87" s="389">
        <v>7</v>
      </c>
      <c r="L87" s="389">
        <v>1</v>
      </c>
      <c r="M87" s="389">
        <v>0</v>
      </c>
      <c r="N87" s="389">
        <v>0</v>
      </c>
      <c r="O87" s="389">
        <v>0</v>
      </c>
      <c r="P87" s="389">
        <v>6</v>
      </c>
      <c r="Q87" s="389">
        <v>12.416667</v>
      </c>
      <c r="R87" s="356">
        <v>2</v>
      </c>
    </row>
    <row r="88" spans="1:18" ht="15.75" customHeight="1">
      <c r="A88" s="239" t="s">
        <v>388</v>
      </c>
      <c r="B88" s="238" t="s">
        <v>323</v>
      </c>
      <c r="C88" s="389">
        <v>15.5</v>
      </c>
      <c r="D88" s="389">
        <v>7.5</v>
      </c>
      <c r="E88" s="389">
        <v>0</v>
      </c>
      <c r="F88" s="389">
        <v>0</v>
      </c>
      <c r="G88" s="389">
        <v>0</v>
      </c>
      <c r="H88" s="389">
        <v>0</v>
      </c>
      <c r="I88" s="389">
        <v>0</v>
      </c>
      <c r="J88" s="389">
        <v>0</v>
      </c>
      <c r="K88" s="389">
        <v>0</v>
      </c>
      <c r="L88" s="389">
        <v>0</v>
      </c>
      <c r="M88" s="389">
        <v>0</v>
      </c>
      <c r="N88" s="389">
        <v>0</v>
      </c>
      <c r="O88" s="389">
        <v>2</v>
      </c>
      <c r="P88" s="389">
        <v>5</v>
      </c>
      <c r="Q88" s="389">
        <v>1</v>
      </c>
      <c r="R88" s="356">
        <v>0</v>
      </c>
    </row>
    <row r="89" spans="1:18" ht="15.75" customHeight="1">
      <c r="A89" s="237" t="s">
        <v>432</v>
      </c>
      <c r="B89" s="238" t="s">
        <v>323</v>
      </c>
      <c r="C89" s="389">
        <v>1034.166667</v>
      </c>
      <c r="D89" s="389">
        <v>118.333333</v>
      </c>
      <c r="E89" s="389">
        <v>66.25</v>
      </c>
      <c r="F89" s="389">
        <v>70.666667000000004</v>
      </c>
      <c r="G89" s="389">
        <v>90</v>
      </c>
      <c r="H89" s="389">
        <v>80</v>
      </c>
      <c r="I89" s="389">
        <v>29</v>
      </c>
      <c r="J89" s="389">
        <v>0</v>
      </c>
      <c r="K89" s="389">
        <v>89</v>
      </c>
      <c r="L89" s="389">
        <v>70</v>
      </c>
      <c r="M89" s="389">
        <v>80</v>
      </c>
      <c r="N89" s="389">
        <v>74.75</v>
      </c>
      <c r="O89" s="389">
        <v>80</v>
      </c>
      <c r="P89" s="389">
        <v>79.75</v>
      </c>
      <c r="Q89" s="389">
        <v>76.416667000000004</v>
      </c>
      <c r="R89" s="356">
        <v>30</v>
      </c>
    </row>
    <row r="90" spans="1:18" ht="15.75" customHeight="1">
      <c r="A90" s="239" t="s">
        <v>389</v>
      </c>
      <c r="B90" s="238" t="s">
        <v>323</v>
      </c>
      <c r="C90" s="389">
        <v>691.41666699999996</v>
      </c>
      <c r="D90" s="389">
        <v>105.333333</v>
      </c>
      <c r="E90" s="389">
        <v>47.25</v>
      </c>
      <c r="F90" s="389">
        <v>57.666666999999997</v>
      </c>
      <c r="G90" s="389">
        <v>79</v>
      </c>
      <c r="H90" s="389">
        <v>70</v>
      </c>
      <c r="I90" s="389">
        <v>10</v>
      </c>
      <c r="J90" s="389">
        <v>0</v>
      </c>
      <c r="K90" s="389">
        <v>69</v>
      </c>
      <c r="L90" s="389">
        <v>60</v>
      </c>
      <c r="M90" s="389">
        <v>50</v>
      </c>
      <c r="N90" s="389">
        <v>22.75</v>
      </c>
      <c r="O90" s="389">
        <v>60</v>
      </c>
      <c r="P90" s="389">
        <v>10</v>
      </c>
      <c r="Q90" s="389">
        <v>34.416666999999997</v>
      </c>
      <c r="R90" s="356">
        <v>16</v>
      </c>
    </row>
    <row r="91" spans="1:18" ht="15.75" customHeight="1">
      <c r="A91" s="239" t="s">
        <v>390</v>
      </c>
      <c r="B91" s="238" t="s">
        <v>323</v>
      </c>
      <c r="C91" s="389">
        <v>342.75</v>
      </c>
      <c r="D91" s="389">
        <v>13</v>
      </c>
      <c r="E91" s="389">
        <v>19</v>
      </c>
      <c r="F91" s="389">
        <v>13</v>
      </c>
      <c r="G91" s="389">
        <v>11</v>
      </c>
      <c r="H91" s="389">
        <v>10</v>
      </c>
      <c r="I91" s="389">
        <v>19</v>
      </c>
      <c r="J91" s="389">
        <v>0</v>
      </c>
      <c r="K91" s="389">
        <v>20</v>
      </c>
      <c r="L91" s="389">
        <v>10</v>
      </c>
      <c r="M91" s="389">
        <v>30</v>
      </c>
      <c r="N91" s="389">
        <v>52</v>
      </c>
      <c r="O91" s="389">
        <v>20</v>
      </c>
      <c r="P91" s="389">
        <v>69.75</v>
      </c>
      <c r="Q91" s="389">
        <v>42</v>
      </c>
      <c r="R91" s="356">
        <v>14</v>
      </c>
    </row>
    <row r="92" spans="1:18" ht="15.75" customHeight="1">
      <c r="A92" s="239" t="s">
        <v>391</v>
      </c>
      <c r="B92" s="238" t="s">
        <v>323</v>
      </c>
      <c r="C92" s="389"/>
      <c r="D92" s="389"/>
      <c r="E92" s="389"/>
      <c r="F92" s="389"/>
      <c r="G92" s="389"/>
      <c r="H92" s="389"/>
      <c r="I92" s="389"/>
      <c r="J92" s="389"/>
      <c r="K92" s="389"/>
      <c r="L92" s="389"/>
      <c r="M92" s="389"/>
      <c r="N92" s="389"/>
      <c r="O92" s="389"/>
      <c r="P92" s="389"/>
      <c r="Q92" s="389"/>
      <c r="R92" s="356"/>
    </row>
    <row r="93" spans="1:18" ht="15.75" customHeight="1">
      <c r="A93" s="237" t="s">
        <v>392</v>
      </c>
      <c r="B93" s="238" t="s">
        <v>323</v>
      </c>
      <c r="C93" s="389">
        <v>1034.166667</v>
      </c>
      <c r="D93" s="389">
        <v>118.333333</v>
      </c>
      <c r="E93" s="389">
        <v>66.25</v>
      </c>
      <c r="F93" s="389">
        <v>70.666667000000004</v>
      </c>
      <c r="G93" s="389">
        <v>90</v>
      </c>
      <c r="H93" s="389">
        <v>80</v>
      </c>
      <c r="I93" s="389">
        <v>29</v>
      </c>
      <c r="J93" s="389">
        <v>0</v>
      </c>
      <c r="K93" s="389">
        <v>89</v>
      </c>
      <c r="L93" s="389">
        <v>70</v>
      </c>
      <c r="M93" s="389">
        <v>80</v>
      </c>
      <c r="N93" s="389">
        <v>74.75</v>
      </c>
      <c r="O93" s="389">
        <v>80</v>
      </c>
      <c r="P93" s="389">
        <v>79.75</v>
      </c>
      <c r="Q93" s="389">
        <v>76.416667000000004</v>
      </c>
      <c r="R93" s="356">
        <v>30</v>
      </c>
    </row>
    <row r="94" spans="1:18" ht="15.75" customHeight="1">
      <c r="A94" s="239" t="s">
        <v>393</v>
      </c>
      <c r="B94" s="238" t="s">
        <v>323</v>
      </c>
      <c r="C94" s="389">
        <v>109.75</v>
      </c>
      <c r="D94" s="389">
        <v>0</v>
      </c>
      <c r="E94" s="389">
        <v>1</v>
      </c>
      <c r="F94" s="389">
        <v>4</v>
      </c>
      <c r="G94" s="389">
        <v>1</v>
      </c>
      <c r="H94" s="389">
        <v>0</v>
      </c>
      <c r="I94" s="389">
        <v>0</v>
      </c>
      <c r="J94" s="389">
        <v>0</v>
      </c>
      <c r="K94" s="389">
        <v>0</v>
      </c>
      <c r="L94" s="389">
        <v>3</v>
      </c>
      <c r="M94" s="389">
        <v>13</v>
      </c>
      <c r="N94" s="389">
        <v>20.916667</v>
      </c>
      <c r="O94" s="389">
        <v>5</v>
      </c>
      <c r="P94" s="389">
        <v>38</v>
      </c>
      <c r="Q94" s="389">
        <v>23.833333</v>
      </c>
      <c r="R94" s="356">
        <v>0</v>
      </c>
    </row>
    <row r="95" spans="1:18" ht="15.75" customHeight="1">
      <c r="A95" s="239" t="s">
        <v>394</v>
      </c>
      <c r="B95" s="238" t="s">
        <v>323</v>
      </c>
      <c r="C95" s="389">
        <v>29.666667</v>
      </c>
      <c r="D95" s="389">
        <v>0</v>
      </c>
      <c r="E95" s="389">
        <v>0</v>
      </c>
      <c r="F95" s="389">
        <v>0</v>
      </c>
      <c r="G95" s="389">
        <v>1</v>
      </c>
      <c r="H95" s="389">
        <v>1</v>
      </c>
      <c r="I95" s="389">
        <v>1</v>
      </c>
      <c r="J95" s="389">
        <v>0</v>
      </c>
      <c r="K95" s="389">
        <v>0</v>
      </c>
      <c r="L95" s="389">
        <v>0</v>
      </c>
      <c r="M95" s="389">
        <v>0</v>
      </c>
      <c r="N95" s="389">
        <v>3.6666669999999999</v>
      </c>
      <c r="O95" s="389">
        <v>0</v>
      </c>
      <c r="P95" s="389">
        <v>0</v>
      </c>
      <c r="Q95" s="389">
        <v>12</v>
      </c>
      <c r="R95" s="356">
        <v>11</v>
      </c>
    </row>
    <row r="96" spans="1:18" ht="15.75" customHeight="1">
      <c r="A96" s="239" t="s">
        <v>395</v>
      </c>
      <c r="B96" s="238" t="s">
        <v>323</v>
      </c>
      <c r="C96" s="389">
        <v>280.16666700000002</v>
      </c>
      <c r="D96" s="389">
        <v>12</v>
      </c>
      <c r="E96" s="389">
        <v>21</v>
      </c>
      <c r="F96" s="389">
        <v>10</v>
      </c>
      <c r="G96" s="389">
        <v>15</v>
      </c>
      <c r="H96" s="389">
        <v>14</v>
      </c>
      <c r="I96" s="389">
        <v>17</v>
      </c>
      <c r="J96" s="389">
        <v>0</v>
      </c>
      <c r="K96" s="389">
        <v>47</v>
      </c>
      <c r="L96" s="389">
        <v>11</v>
      </c>
      <c r="M96" s="389">
        <v>15</v>
      </c>
      <c r="N96" s="389">
        <v>26.416667</v>
      </c>
      <c r="O96" s="389">
        <v>20</v>
      </c>
      <c r="P96" s="389">
        <v>40.75</v>
      </c>
      <c r="Q96" s="389">
        <v>14</v>
      </c>
      <c r="R96" s="356">
        <v>17</v>
      </c>
    </row>
    <row r="97" spans="1:18" ht="15.75" customHeight="1">
      <c r="A97" s="239" t="s">
        <v>396</v>
      </c>
      <c r="B97" s="238" t="s">
        <v>323</v>
      </c>
      <c r="C97" s="389">
        <v>20</v>
      </c>
      <c r="D97" s="389">
        <v>0</v>
      </c>
      <c r="E97" s="389">
        <v>5</v>
      </c>
      <c r="F97" s="389">
        <v>0</v>
      </c>
      <c r="G97" s="389">
        <v>7</v>
      </c>
      <c r="H97" s="389">
        <v>0</v>
      </c>
      <c r="I97" s="389">
        <v>0</v>
      </c>
      <c r="J97" s="389">
        <v>0</v>
      </c>
      <c r="K97" s="389">
        <v>0</v>
      </c>
      <c r="L97" s="389">
        <v>0</v>
      </c>
      <c r="M97" s="389">
        <v>6</v>
      </c>
      <c r="N97" s="389">
        <v>1</v>
      </c>
      <c r="O97" s="389">
        <v>0</v>
      </c>
      <c r="P97" s="389">
        <v>1</v>
      </c>
      <c r="Q97" s="389">
        <v>0</v>
      </c>
      <c r="R97" s="356">
        <v>0</v>
      </c>
    </row>
    <row r="98" spans="1:18" ht="15.75" customHeight="1">
      <c r="A98" s="239" t="s">
        <v>397</v>
      </c>
      <c r="B98" s="238" t="s">
        <v>323</v>
      </c>
      <c r="C98" s="389"/>
      <c r="D98" s="389"/>
      <c r="E98" s="389"/>
      <c r="F98" s="389"/>
      <c r="G98" s="389"/>
      <c r="H98" s="389"/>
      <c r="I98" s="389"/>
      <c r="J98" s="389"/>
      <c r="K98" s="389"/>
      <c r="L98" s="389"/>
      <c r="M98" s="389"/>
      <c r="N98" s="389"/>
      <c r="O98" s="389"/>
      <c r="P98" s="389"/>
      <c r="Q98" s="389"/>
      <c r="R98" s="356">
        <v>0</v>
      </c>
    </row>
    <row r="99" spans="1:18" ht="15.75" customHeight="1">
      <c r="A99" s="239" t="s">
        <v>398</v>
      </c>
      <c r="B99" s="238" t="s">
        <v>323</v>
      </c>
      <c r="C99" s="389">
        <v>569.58333300000004</v>
      </c>
      <c r="D99" s="389">
        <v>105.333333</v>
      </c>
      <c r="E99" s="389">
        <v>39.25</v>
      </c>
      <c r="F99" s="389">
        <v>56.666666999999997</v>
      </c>
      <c r="G99" s="389">
        <v>65</v>
      </c>
      <c r="H99" s="389">
        <v>49</v>
      </c>
      <c r="I99" s="389">
        <v>11</v>
      </c>
      <c r="J99" s="389">
        <v>0</v>
      </c>
      <c r="K99" s="389">
        <v>39</v>
      </c>
      <c r="L99" s="389">
        <v>56</v>
      </c>
      <c r="M99" s="389">
        <v>44</v>
      </c>
      <c r="N99" s="389">
        <v>22.75</v>
      </c>
      <c r="O99" s="389">
        <v>55</v>
      </c>
      <c r="P99" s="389">
        <v>0</v>
      </c>
      <c r="Q99" s="389">
        <v>26.583333</v>
      </c>
      <c r="R99" s="356">
        <v>0</v>
      </c>
    </row>
    <row r="100" spans="1:18" ht="15.75" customHeight="1">
      <c r="A100" s="239" t="s">
        <v>399</v>
      </c>
      <c r="B100" s="238" t="s">
        <v>323</v>
      </c>
      <c r="C100" s="389">
        <v>8</v>
      </c>
      <c r="D100" s="389">
        <v>0</v>
      </c>
      <c r="E100" s="389">
        <v>0</v>
      </c>
      <c r="F100" s="389">
        <v>0</v>
      </c>
      <c r="G100" s="389">
        <v>1</v>
      </c>
      <c r="H100" s="389">
        <v>0</v>
      </c>
      <c r="I100" s="389">
        <v>0</v>
      </c>
      <c r="J100" s="389">
        <v>0</v>
      </c>
      <c r="K100" s="389">
        <v>3</v>
      </c>
      <c r="L100" s="389">
        <v>0</v>
      </c>
      <c r="M100" s="389">
        <v>2</v>
      </c>
      <c r="N100" s="389">
        <v>0</v>
      </c>
      <c r="O100" s="389">
        <v>0</v>
      </c>
      <c r="P100" s="389">
        <v>0</v>
      </c>
      <c r="Q100" s="389">
        <v>0</v>
      </c>
      <c r="R100" s="356">
        <v>2</v>
      </c>
    </row>
    <row r="101" spans="1:18" ht="15.75" customHeight="1">
      <c r="A101" s="239" t="s">
        <v>400</v>
      </c>
      <c r="B101" s="238" t="s">
        <v>323</v>
      </c>
      <c r="C101" s="389">
        <v>0</v>
      </c>
      <c r="D101" s="389">
        <v>0</v>
      </c>
      <c r="E101" s="389">
        <v>0</v>
      </c>
      <c r="F101" s="389">
        <v>0</v>
      </c>
      <c r="G101" s="389">
        <v>0</v>
      </c>
      <c r="H101" s="389">
        <v>0</v>
      </c>
      <c r="I101" s="389">
        <v>0</v>
      </c>
      <c r="J101" s="389">
        <v>0</v>
      </c>
      <c r="K101" s="389">
        <v>0</v>
      </c>
      <c r="L101" s="389">
        <v>0</v>
      </c>
      <c r="M101" s="389">
        <v>0</v>
      </c>
      <c r="N101" s="389">
        <v>0</v>
      </c>
      <c r="O101" s="389">
        <v>0</v>
      </c>
      <c r="P101" s="389">
        <v>0</v>
      </c>
      <c r="Q101" s="389">
        <v>0</v>
      </c>
      <c r="R101" s="356">
        <v>0</v>
      </c>
    </row>
    <row r="102" spans="1:18" ht="15.75" customHeight="1">
      <c r="A102" s="239" t="s">
        <v>401</v>
      </c>
      <c r="B102" s="238" t="s">
        <v>323</v>
      </c>
      <c r="C102" s="389">
        <v>0</v>
      </c>
      <c r="D102" s="389">
        <v>0</v>
      </c>
      <c r="E102" s="389">
        <v>0</v>
      </c>
      <c r="F102" s="389">
        <v>0</v>
      </c>
      <c r="G102" s="389">
        <v>0</v>
      </c>
      <c r="H102" s="389">
        <v>0</v>
      </c>
      <c r="I102" s="389">
        <v>0</v>
      </c>
      <c r="J102" s="389">
        <v>0</v>
      </c>
      <c r="K102" s="389">
        <v>0</v>
      </c>
      <c r="L102" s="389">
        <v>0</v>
      </c>
      <c r="M102" s="389">
        <v>0</v>
      </c>
      <c r="N102" s="389">
        <v>0</v>
      </c>
      <c r="O102" s="389">
        <v>0</v>
      </c>
      <c r="P102" s="389">
        <v>0</v>
      </c>
      <c r="Q102" s="389">
        <v>0</v>
      </c>
      <c r="R102" s="356">
        <v>0</v>
      </c>
    </row>
    <row r="103" spans="1:18" ht="15.75" customHeight="1">
      <c r="A103" s="252" t="s">
        <v>441</v>
      </c>
      <c r="B103" s="238" t="s">
        <v>323</v>
      </c>
      <c r="C103" s="389">
        <v>0</v>
      </c>
      <c r="D103" s="389">
        <v>0</v>
      </c>
      <c r="E103" s="389">
        <v>0</v>
      </c>
      <c r="F103" s="389">
        <v>0</v>
      </c>
      <c r="G103" s="389">
        <v>0</v>
      </c>
      <c r="H103" s="389">
        <v>0</v>
      </c>
      <c r="I103" s="389">
        <v>0</v>
      </c>
      <c r="J103" s="389">
        <v>0</v>
      </c>
      <c r="K103" s="389">
        <v>0</v>
      </c>
      <c r="L103" s="389">
        <v>0</v>
      </c>
      <c r="M103" s="389">
        <v>0</v>
      </c>
      <c r="N103" s="389">
        <v>0</v>
      </c>
      <c r="O103" s="389">
        <v>0</v>
      </c>
      <c r="P103" s="389">
        <v>0</v>
      </c>
      <c r="Q103" s="389">
        <v>0</v>
      </c>
      <c r="R103" s="356">
        <v>0</v>
      </c>
    </row>
    <row r="104" spans="1:18" ht="15.75" customHeight="1">
      <c r="A104" s="252" t="s">
        <v>442</v>
      </c>
      <c r="B104" s="238" t="s">
        <v>323</v>
      </c>
      <c r="C104" s="389">
        <v>17</v>
      </c>
      <c r="D104" s="389">
        <v>1</v>
      </c>
      <c r="E104" s="389">
        <v>0</v>
      </c>
      <c r="F104" s="389">
        <v>0</v>
      </c>
      <c r="G104" s="389">
        <v>0</v>
      </c>
      <c r="H104" s="389">
        <v>16</v>
      </c>
      <c r="I104" s="389">
        <v>0</v>
      </c>
      <c r="J104" s="389">
        <v>0</v>
      </c>
      <c r="K104" s="389">
        <v>0</v>
      </c>
      <c r="L104" s="389">
        <v>0</v>
      </c>
      <c r="M104" s="389">
        <v>0</v>
      </c>
      <c r="N104" s="389">
        <v>0</v>
      </c>
      <c r="O104" s="389">
        <v>0</v>
      </c>
      <c r="P104" s="389">
        <v>0</v>
      </c>
      <c r="Q104" s="389">
        <v>0</v>
      </c>
      <c r="R104" s="356">
        <v>0</v>
      </c>
    </row>
    <row r="105" spans="1:18" ht="15.75" customHeight="1">
      <c r="A105" s="237" t="s">
        <v>127</v>
      </c>
      <c r="B105" s="238"/>
      <c r="C105" s="389"/>
      <c r="D105" s="389"/>
      <c r="E105" s="389"/>
      <c r="F105" s="389"/>
      <c r="G105" s="389"/>
      <c r="H105" s="389"/>
      <c r="I105" s="389"/>
      <c r="J105" s="389"/>
      <c r="K105" s="389"/>
      <c r="L105" s="389"/>
      <c r="M105" s="389"/>
      <c r="N105" s="389"/>
      <c r="O105" s="389"/>
      <c r="P105" s="389"/>
      <c r="Q105" s="389"/>
      <c r="R105" s="356"/>
    </row>
    <row r="106" spans="1:18" ht="15.75" customHeight="1">
      <c r="A106" s="237" t="s">
        <v>402</v>
      </c>
      <c r="B106" s="238" t="s">
        <v>323</v>
      </c>
      <c r="C106" s="389"/>
      <c r="D106" s="389"/>
      <c r="E106" s="389"/>
      <c r="F106" s="389"/>
      <c r="G106" s="389"/>
      <c r="H106" s="389"/>
      <c r="I106" s="389"/>
      <c r="J106" s="389"/>
      <c r="K106" s="389"/>
      <c r="L106" s="389"/>
      <c r="M106" s="389"/>
      <c r="N106" s="389"/>
      <c r="O106" s="389"/>
      <c r="P106" s="389"/>
      <c r="Q106" s="389"/>
      <c r="R106" s="356"/>
    </row>
    <row r="107" spans="1:18" ht="15.75" customHeight="1">
      <c r="A107" s="239" t="s">
        <v>403</v>
      </c>
      <c r="B107" s="238" t="s">
        <v>323</v>
      </c>
      <c r="C107" s="389">
        <v>1</v>
      </c>
      <c r="D107" s="389">
        <v>0</v>
      </c>
      <c r="E107" s="389">
        <v>0</v>
      </c>
      <c r="F107" s="389">
        <v>0</v>
      </c>
      <c r="G107" s="389">
        <v>1</v>
      </c>
      <c r="H107" s="389">
        <v>0</v>
      </c>
      <c r="I107" s="389">
        <v>0</v>
      </c>
      <c r="J107" s="389">
        <v>0</v>
      </c>
      <c r="K107" s="389">
        <v>0</v>
      </c>
      <c r="L107" s="389">
        <v>0</v>
      </c>
      <c r="M107" s="389">
        <v>0</v>
      </c>
      <c r="N107" s="389">
        <v>0</v>
      </c>
      <c r="O107" s="389">
        <v>0</v>
      </c>
      <c r="P107" s="389">
        <v>0</v>
      </c>
      <c r="Q107" s="389">
        <v>0</v>
      </c>
      <c r="R107" s="356">
        <v>0</v>
      </c>
    </row>
    <row r="108" spans="1:18" ht="15.75" customHeight="1">
      <c r="A108" s="239" t="s">
        <v>404</v>
      </c>
      <c r="B108" s="238" t="s">
        <v>323</v>
      </c>
      <c r="C108" s="389">
        <v>45.833333000000003</v>
      </c>
      <c r="D108" s="389">
        <v>3</v>
      </c>
      <c r="E108" s="389">
        <v>0</v>
      </c>
      <c r="F108" s="389">
        <v>10</v>
      </c>
      <c r="G108" s="389">
        <v>22</v>
      </c>
      <c r="H108" s="389">
        <v>1</v>
      </c>
      <c r="I108" s="389">
        <v>0</v>
      </c>
      <c r="J108" s="389">
        <v>0</v>
      </c>
      <c r="K108" s="389">
        <v>1</v>
      </c>
      <c r="L108" s="389">
        <v>0</v>
      </c>
      <c r="M108" s="389">
        <v>2</v>
      </c>
      <c r="N108" s="389">
        <v>2.8333330000000001</v>
      </c>
      <c r="O108" s="389">
        <v>1</v>
      </c>
      <c r="P108" s="389">
        <v>0</v>
      </c>
      <c r="Q108" s="389">
        <v>1</v>
      </c>
      <c r="R108" s="356">
        <v>2</v>
      </c>
    </row>
    <row r="109" spans="1:18" ht="15.75" customHeight="1">
      <c r="A109" s="239" t="s">
        <v>405</v>
      </c>
      <c r="B109" s="238" t="s">
        <v>323</v>
      </c>
      <c r="C109" s="389">
        <v>198.08333300000001</v>
      </c>
      <c r="D109" s="389">
        <v>8</v>
      </c>
      <c r="E109" s="389">
        <v>26.25</v>
      </c>
      <c r="F109" s="389">
        <v>27</v>
      </c>
      <c r="G109" s="389">
        <v>10</v>
      </c>
      <c r="H109" s="389">
        <v>9</v>
      </c>
      <c r="I109" s="389">
        <v>12</v>
      </c>
      <c r="J109" s="389">
        <v>0</v>
      </c>
      <c r="K109" s="389">
        <v>27</v>
      </c>
      <c r="L109" s="389">
        <v>34</v>
      </c>
      <c r="M109" s="389">
        <v>3</v>
      </c>
      <c r="N109" s="389">
        <v>2.8333330000000001</v>
      </c>
      <c r="O109" s="389">
        <v>31</v>
      </c>
      <c r="P109" s="389">
        <v>1</v>
      </c>
      <c r="Q109" s="389">
        <v>2</v>
      </c>
      <c r="R109" s="356">
        <v>5</v>
      </c>
    </row>
    <row r="110" spans="1:18" ht="15.75" customHeight="1">
      <c r="A110" s="239" t="s">
        <v>406</v>
      </c>
      <c r="B110" s="238" t="s">
        <v>323</v>
      </c>
      <c r="C110" s="389">
        <v>392.08333299999998</v>
      </c>
      <c r="D110" s="389">
        <v>55</v>
      </c>
      <c r="E110" s="389">
        <v>17</v>
      </c>
      <c r="F110" s="389">
        <v>14.833333</v>
      </c>
      <c r="G110" s="389">
        <v>40</v>
      </c>
      <c r="H110" s="389">
        <v>49</v>
      </c>
      <c r="I110" s="389">
        <v>1</v>
      </c>
      <c r="J110" s="389">
        <v>0</v>
      </c>
      <c r="K110" s="389">
        <v>35</v>
      </c>
      <c r="L110" s="389">
        <v>18</v>
      </c>
      <c r="M110" s="389">
        <v>32</v>
      </c>
      <c r="N110" s="389">
        <v>35.416666999999997</v>
      </c>
      <c r="O110" s="389">
        <v>25</v>
      </c>
      <c r="P110" s="389">
        <v>20</v>
      </c>
      <c r="Q110" s="389">
        <v>43.833333000000003</v>
      </c>
      <c r="R110" s="356">
        <v>6</v>
      </c>
    </row>
    <row r="111" spans="1:18" ht="15.75" customHeight="1">
      <c r="A111" s="239" t="s">
        <v>407</v>
      </c>
      <c r="B111" s="238" t="s">
        <v>323</v>
      </c>
      <c r="C111" s="389">
        <v>349.5</v>
      </c>
      <c r="D111" s="389">
        <v>47.333333000000003</v>
      </c>
      <c r="E111" s="389">
        <v>23</v>
      </c>
      <c r="F111" s="389">
        <v>17.833333</v>
      </c>
      <c r="G111" s="389">
        <v>4</v>
      </c>
      <c r="H111" s="389">
        <v>5</v>
      </c>
      <c r="I111" s="389">
        <v>15</v>
      </c>
      <c r="J111" s="389">
        <v>0</v>
      </c>
      <c r="K111" s="389">
        <v>26</v>
      </c>
      <c r="L111" s="389">
        <v>18</v>
      </c>
      <c r="M111" s="389">
        <v>43</v>
      </c>
      <c r="N111" s="389">
        <v>32.75</v>
      </c>
      <c r="O111" s="389">
        <v>23</v>
      </c>
      <c r="P111" s="389">
        <v>48</v>
      </c>
      <c r="Q111" s="389">
        <v>29.583333</v>
      </c>
      <c r="R111" s="356">
        <v>17</v>
      </c>
    </row>
    <row r="112" spans="1:18" ht="15.75" customHeight="1">
      <c r="A112" s="239" t="s">
        <v>408</v>
      </c>
      <c r="B112" s="238" t="s">
        <v>323</v>
      </c>
      <c r="C112" s="389">
        <v>3.9166669999999999</v>
      </c>
      <c r="D112" s="389">
        <v>0</v>
      </c>
      <c r="E112" s="389">
        <v>0</v>
      </c>
      <c r="F112" s="389">
        <v>1</v>
      </c>
      <c r="G112" s="389">
        <v>0</v>
      </c>
      <c r="H112" s="389">
        <v>0</v>
      </c>
      <c r="I112" s="389">
        <v>1</v>
      </c>
      <c r="J112" s="389">
        <v>0</v>
      </c>
      <c r="K112" s="389">
        <v>0</v>
      </c>
      <c r="L112" s="389">
        <v>0</v>
      </c>
      <c r="M112" s="389">
        <v>0</v>
      </c>
      <c r="N112" s="389">
        <v>0.91666700000000001</v>
      </c>
      <c r="O112" s="389">
        <v>0</v>
      </c>
      <c r="P112" s="389">
        <v>1</v>
      </c>
      <c r="Q112" s="389">
        <v>0</v>
      </c>
      <c r="R112" s="356">
        <v>0</v>
      </c>
    </row>
    <row r="113" spans="1:18" ht="15.75" customHeight="1">
      <c r="A113" s="239" t="s">
        <v>409</v>
      </c>
      <c r="B113" s="238" t="s">
        <v>323</v>
      </c>
      <c r="C113" s="389">
        <v>43.75</v>
      </c>
      <c r="D113" s="389">
        <v>5</v>
      </c>
      <c r="E113" s="389">
        <v>0</v>
      </c>
      <c r="F113" s="389">
        <v>0</v>
      </c>
      <c r="G113" s="389">
        <v>13</v>
      </c>
      <c r="H113" s="389">
        <v>16</v>
      </c>
      <c r="I113" s="389">
        <v>0</v>
      </c>
      <c r="J113" s="389">
        <v>0</v>
      </c>
      <c r="K113" s="389">
        <v>0</v>
      </c>
      <c r="L113" s="389">
        <v>0</v>
      </c>
      <c r="M113" s="389">
        <v>0</v>
      </c>
      <c r="N113" s="389">
        <v>0</v>
      </c>
      <c r="O113" s="389">
        <v>0</v>
      </c>
      <c r="P113" s="389">
        <v>9.75</v>
      </c>
      <c r="Q113" s="389">
        <v>0</v>
      </c>
      <c r="R113" s="356">
        <v>0</v>
      </c>
    </row>
    <row r="114" spans="1:18" ht="15.75" customHeight="1">
      <c r="A114" s="237" t="s">
        <v>410</v>
      </c>
      <c r="B114" s="238" t="s">
        <v>429</v>
      </c>
      <c r="C114" s="389"/>
      <c r="D114" s="389"/>
      <c r="E114" s="389"/>
      <c r="F114" s="389"/>
      <c r="G114" s="389"/>
      <c r="H114" s="389"/>
      <c r="I114" s="389"/>
      <c r="J114" s="389"/>
      <c r="K114" s="389"/>
      <c r="L114" s="389"/>
      <c r="M114" s="389"/>
      <c r="N114" s="389"/>
      <c r="O114" s="389"/>
      <c r="P114" s="389"/>
      <c r="Q114" s="389"/>
      <c r="R114" s="356"/>
    </row>
    <row r="115" spans="1:18" ht="15.75" customHeight="1">
      <c r="A115" s="237" t="s">
        <v>411</v>
      </c>
      <c r="B115" s="238" t="s">
        <v>430</v>
      </c>
      <c r="C115" s="389">
        <v>15148.031666999999</v>
      </c>
      <c r="D115" s="389">
        <v>2580.9916669999998</v>
      </c>
      <c r="E115" s="389">
        <v>1151.4666669999999</v>
      </c>
      <c r="F115" s="389">
        <v>1338.583333</v>
      </c>
      <c r="G115" s="389">
        <v>2002.28</v>
      </c>
      <c r="H115" s="389">
        <v>1449.7</v>
      </c>
      <c r="I115" s="389">
        <v>324.3</v>
      </c>
      <c r="J115" s="389">
        <v>0</v>
      </c>
      <c r="K115" s="389">
        <v>800</v>
      </c>
      <c r="L115" s="389">
        <v>1236.8599999999999</v>
      </c>
      <c r="M115" s="389">
        <v>845.3</v>
      </c>
      <c r="N115" s="389">
        <v>893.33333300000004</v>
      </c>
      <c r="O115" s="389">
        <v>1183.7</v>
      </c>
      <c r="P115" s="389">
        <v>553.5</v>
      </c>
      <c r="Q115" s="389">
        <v>494.61666700000001</v>
      </c>
      <c r="R115" s="356">
        <v>293.39999999999998</v>
      </c>
    </row>
    <row r="116" spans="1:18" ht="15.75" customHeight="1">
      <c r="A116" s="237" t="s">
        <v>412</v>
      </c>
      <c r="B116" s="238" t="s">
        <v>430</v>
      </c>
      <c r="C116" s="389">
        <v>809.96666700000003</v>
      </c>
      <c r="D116" s="389">
        <v>107</v>
      </c>
      <c r="E116" s="389">
        <v>270.2</v>
      </c>
      <c r="F116" s="389">
        <v>100.966667</v>
      </c>
      <c r="G116" s="389">
        <v>51.5</v>
      </c>
      <c r="H116" s="389">
        <v>97</v>
      </c>
      <c r="I116" s="389">
        <v>28</v>
      </c>
      <c r="J116" s="389">
        <v>0</v>
      </c>
      <c r="K116" s="389">
        <v>39.700000000000003</v>
      </c>
      <c r="L116" s="389">
        <v>0</v>
      </c>
      <c r="M116" s="389">
        <v>1.6</v>
      </c>
      <c r="N116" s="389">
        <v>52</v>
      </c>
      <c r="O116" s="389">
        <v>32</v>
      </c>
      <c r="P116" s="389">
        <v>0</v>
      </c>
      <c r="Q116" s="389">
        <v>10</v>
      </c>
      <c r="R116" s="356">
        <v>20</v>
      </c>
    </row>
    <row r="117" spans="1:18" ht="15.75" customHeight="1">
      <c r="A117" s="239" t="s">
        <v>433</v>
      </c>
      <c r="B117" s="238" t="s">
        <v>430</v>
      </c>
      <c r="C117" s="389">
        <v>605.79999999999995</v>
      </c>
      <c r="D117" s="389">
        <v>58</v>
      </c>
      <c r="E117" s="389">
        <v>226.5</v>
      </c>
      <c r="F117" s="389">
        <v>67.3</v>
      </c>
      <c r="G117" s="389">
        <v>45</v>
      </c>
      <c r="H117" s="389">
        <v>87</v>
      </c>
      <c r="I117" s="389">
        <v>28</v>
      </c>
      <c r="J117" s="389">
        <v>0</v>
      </c>
      <c r="K117" s="389">
        <v>36</v>
      </c>
      <c r="L117" s="389">
        <v>0</v>
      </c>
      <c r="M117" s="389">
        <v>0</v>
      </c>
      <c r="N117" s="389">
        <v>52</v>
      </c>
      <c r="O117" s="389">
        <v>0</v>
      </c>
      <c r="P117" s="389">
        <v>0</v>
      </c>
      <c r="Q117" s="389">
        <v>6</v>
      </c>
      <c r="R117" s="356">
        <v>0</v>
      </c>
    </row>
    <row r="118" spans="1:18" ht="15.75" customHeight="1">
      <c r="A118" s="237" t="s">
        <v>413</v>
      </c>
      <c r="B118" s="238" t="s">
        <v>430</v>
      </c>
      <c r="C118" s="389">
        <v>247.22</v>
      </c>
      <c r="D118" s="389">
        <v>16.3</v>
      </c>
      <c r="E118" s="389">
        <v>109.68</v>
      </c>
      <c r="F118" s="389">
        <v>24.07</v>
      </c>
      <c r="G118" s="389">
        <v>18.89</v>
      </c>
      <c r="H118" s="389">
        <v>35</v>
      </c>
      <c r="I118" s="389">
        <v>10</v>
      </c>
      <c r="J118" s="389">
        <v>0</v>
      </c>
      <c r="K118" s="389">
        <v>26</v>
      </c>
      <c r="L118" s="389">
        <v>0</v>
      </c>
      <c r="M118" s="389">
        <v>0</v>
      </c>
      <c r="N118" s="389">
        <v>2.48</v>
      </c>
      <c r="O118" s="389">
        <v>0</v>
      </c>
      <c r="P118" s="389">
        <v>0</v>
      </c>
      <c r="Q118" s="389">
        <v>1.8</v>
      </c>
      <c r="R118" s="356">
        <v>3</v>
      </c>
    </row>
    <row r="119" spans="1:18" ht="15.75" customHeight="1">
      <c r="A119" s="237" t="s">
        <v>414</v>
      </c>
      <c r="B119" s="238" t="s">
        <v>429</v>
      </c>
      <c r="C119" s="389">
        <v>651</v>
      </c>
      <c r="D119" s="389">
        <v>45.5</v>
      </c>
      <c r="E119" s="389">
        <v>248</v>
      </c>
      <c r="F119" s="389">
        <v>82.5</v>
      </c>
      <c r="G119" s="389">
        <v>29</v>
      </c>
      <c r="H119" s="389">
        <v>90</v>
      </c>
      <c r="I119" s="389">
        <v>30</v>
      </c>
      <c r="J119" s="389">
        <v>0</v>
      </c>
      <c r="K119" s="389">
        <v>50</v>
      </c>
      <c r="L119" s="389">
        <v>0</v>
      </c>
      <c r="M119" s="389">
        <v>6</v>
      </c>
      <c r="N119" s="389">
        <v>31</v>
      </c>
      <c r="O119" s="389">
        <v>23</v>
      </c>
      <c r="P119" s="389">
        <v>0</v>
      </c>
      <c r="Q119" s="389">
        <v>11</v>
      </c>
      <c r="R119" s="356">
        <v>5</v>
      </c>
    </row>
    <row r="120" spans="1:18" ht="15.75" customHeight="1">
      <c r="A120" s="239" t="s">
        <v>415</v>
      </c>
      <c r="B120" s="238" t="s">
        <v>323</v>
      </c>
      <c r="C120" s="389">
        <v>54.333333000000003</v>
      </c>
      <c r="D120" s="389">
        <v>7.5</v>
      </c>
      <c r="E120" s="389">
        <v>16</v>
      </c>
      <c r="F120" s="389">
        <v>10.833333</v>
      </c>
      <c r="G120" s="389">
        <v>2</v>
      </c>
      <c r="H120" s="389">
        <v>1</v>
      </c>
      <c r="I120" s="389">
        <v>1</v>
      </c>
      <c r="J120" s="389">
        <v>0</v>
      </c>
      <c r="K120" s="389">
        <v>1</v>
      </c>
      <c r="L120" s="389">
        <v>0</v>
      </c>
      <c r="M120" s="389">
        <v>2</v>
      </c>
      <c r="N120" s="389">
        <v>4</v>
      </c>
      <c r="O120" s="389">
        <v>5</v>
      </c>
      <c r="P120" s="389">
        <v>0</v>
      </c>
      <c r="Q120" s="389">
        <v>3</v>
      </c>
      <c r="R120" s="356">
        <v>1</v>
      </c>
    </row>
    <row r="121" spans="1:18" ht="15.75" customHeight="1">
      <c r="A121" s="239" t="s">
        <v>416</v>
      </c>
      <c r="B121" s="238" t="s">
        <v>323</v>
      </c>
      <c r="C121" s="389">
        <v>15</v>
      </c>
      <c r="D121" s="389">
        <v>0</v>
      </c>
      <c r="E121" s="389">
        <v>7</v>
      </c>
      <c r="F121" s="389">
        <v>1</v>
      </c>
      <c r="G121" s="389">
        <v>0</v>
      </c>
      <c r="H121" s="389">
        <v>4</v>
      </c>
      <c r="I121" s="389">
        <v>1</v>
      </c>
      <c r="J121" s="389">
        <v>0</v>
      </c>
      <c r="K121" s="389">
        <v>2</v>
      </c>
      <c r="L121" s="389">
        <v>0</v>
      </c>
      <c r="M121" s="389">
        <v>0</v>
      </c>
      <c r="N121" s="389">
        <v>0</v>
      </c>
      <c r="O121" s="389">
        <v>0</v>
      </c>
      <c r="P121" s="389">
        <v>0</v>
      </c>
      <c r="Q121" s="389">
        <v>0</v>
      </c>
      <c r="R121" s="356">
        <v>0</v>
      </c>
    </row>
    <row r="122" spans="1:18" ht="15.75" customHeight="1">
      <c r="A122" s="239" t="s">
        <v>417</v>
      </c>
      <c r="B122" s="238" t="s">
        <v>323</v>
      </c>
      <c r="C122" s="389">
        <v>1</v>
      </c>
      <c r="D122" s="389">
        <v>0</v>
      </c>
      <c r="E122" s="389">
        <v>0</v>
      </c>
      <c r="F122" s="389">
        <v>0</v>
      </c>
      <c r="G122" s="389">
        <v>1</v>
      </c>
      <c r="H122" s="389">
        <v>0</v>
      </c>
      <c r="I122" s="389">
        <v>0</v>
      </c>
      <c r="J122" s="389">
        <v>0</v>
      </c>
      <c r="K122" s="389">
        <v>0</v>
      </c>
      <c r="L122" s="389">
        <v>0</v>
      </c>
      <c r="M122" s="389">
        <v>0</v>
      </c>
      <c r="N122" s="389">
        <v>0</v>
      </c>
      <c r="O122" s="389">
        <v>0</v>
      </c>
      <c r="P122" s="389">
        <v>0</v>
      </c>
      <c r="Q122" s="389">
        <v>0</v>
      </c>
      <c r="R122" s="356">
        <v>0</v>
      </c>
    </row>
    <row r="123" spans="1:18" ht="15.75" customHeight="1">
      <c r="A123" s="239" t="s">
        <v>418</v>
      </c>
      <c r="B123" s="238" t="s">
        <v>323</v>
      </c>
      <c r="C123" s="389">
        <v>0</v>
      </c>
      <c r="D123" s="389">
        <v>0</v>
      </c>
      <c r="E123" s="389">
        <v>0</v>
      </c>
      <c r="F123" s="389">
        <v>0</v>
      </c>
      <c r="G123" s="389">
        <v>0</v>
      </c>
      <c r="H123" s="389">
        <v>0</v>
      </c>
      <c r="I123" s="389">
        <v>0</v>
      </c>
      <c r="J123" s="389">
        <v>0</v>
      </c>
      <c r="K123" s="389">
        <v>0</v>
      </c>
      <c r="L123" s="389">
        <v>0</v>
      </c>
      <c r="M123" s="389">
        <v>0</v>
      </c>
      <c r="N123" s="389">
        <v>0</v>
      </c>
      <c r="O123" s="389">
        <v>0</v>
      </c>
      <c r="P123" s="389">
        <v>0</v>
      </c>
      <c r="Q123" s="389">
        <v>0</v>
      </c>
      <c r="R123" s="356">
        <v>0</v>
      </c>
    </row>
    <row r="124" spans="1:18" ht="15.75" customHeight="1">
      <c r="A124" s="237" t="s">
        <v>419</v>
      </c>
      <c r="B124" s="238" t="s">
        <v>323</v>
      </c>
      <c r="C124" s="389">
        <v>72.333332999999996</v>
      </c>
      <c r="D124" s="389">
        <v>7.5</v>
      </c>
      <c r="E124" s="389">
        <v>23</v>
      </c>
      <c r="F124" s="389">
        <v>11.833333</v>
      </c>
      <c r="G124" s="389">
        <v>4</v>
      </c>
      <c r="H124" s="389">
        <v>5</v>
      </c>
      <c r="I124" s="389">
        <v>2</v>
      </c>
      <c r="J124" s="389">
        <v>0</v>
      </c>
      <c r="K124" s="389">
        <v>3</v>
      </c>
      <c r="L124" s="389">
        <v>0</v>
      </c>
      <c r="M124" s="389">
        <v>2</v>
      </c>
      <c r="N124" s="389">
        <v>4</v>
      </c>
      <c r="O124" s="389">
        <v>5</v>
      </c>
      <c r="P124" s="389">
        <v>0</v>
      </c>
      <c r="Q124" s="389">
        <v>3</v>
      </c>
      <c r="R124" s="356">
        <v>2</v>
      </c>
    </row>
    <row r="125" spans="1:18" ht="15.75" customHeight="1">
      <c r="A125" s="239" t="s">
        <v>420</v>
      </c>
      <c r="B125" s="238" t="s">
        <v>323</v>
      </c>
      <c r="C125" s="389">
        <v>28</v>
      </c>
      <c r="D125" s="389">
        <v>3</v>
      </c>
      <c r="E125" s="389">
        <v>8</v>
      </c>
      <c r="F125" s="389">
        <v>3</v>
      </c>
      <c r="G125" s="389">
        <v>1</v>
      </c>
      <c r="H125" s="389">
        <v>5</v>
      </c>
      <c r="I125" s="389">
        <v>2</v>
      </c>
      <c r="J125" s="389">
        <v>0</v>
      </c>
      <c r="K125" s="389">
        <v>2</v>
      </c>
      <c r="L125" s="389">
        <v>0</v>
      </c>
      <c r="M125" s="389">
        <v>0</v>
      </c>
      <c r="N125" s="389">
        <v>3</v>
      </c>
      <c r="O125" s="389">
        <v>0</v>
      </c>
      <c r="P125" s="389">
        <v>0</v>
      </c>
      <c r="Q125" s="389">
        <v>0</v>
      </c>
      <c r="R125" s="356">
        <v>1</v>
      </c>
    </row>
    <row r="126" spans="1:18" ht="15.75" customHeight="1">
      <c r="A126" s="239" t="s">
        <v>421</v>
      </c>
      <c r="B126" s="238" t="s">
        <v>323</v>
      </c>
      <c r="C126" s="389">
        <v>43.333333000000003</v>
      </c>
      <c r="D126" s="389">
        <v>4.5</v>
      </c>
      <c r="E126" s="389">
        <v>15</v>
      </c>
      <c r="F126" s="389">
        <v>8.8333329999999997</v>
      </c>
      <c r="G126" s="389">
        <v>3</v>
      </c>
      <c r="H126" s="389">
        <v>0</v>
      </c>
      <c r="I126" s="389">
        <v>0</v>
      </c>
      <c r="J126" s="389">
        <v>0</v>
      </c>
      <c r="K126" s="389">
        <v>1</v>
      </c>
      <c r="L126" s="389">
        <v>0</v>
      </c>
      <c r="M126" s="389">
        <v>2</v>
      </c>
      <c r="N126" s="389">
        <v>1</v>
      </c>
      <c r="O126" s="389">
        <v>5</v>
      </c>
      <c r="P126" s="389">
        <v>0</v>
      </c>
      <c r="Q126" s="389">
        <v>3</v>
      </c>
      <c r="R126" s="356">
        <v>0</v>
      </c>
    </row>
    <row r="127" spans="1:18" ht="15.75" customHeight="1">
      <c r="A127" s="237" t="s">
        <v>128</v>
      </c>
      <c r="B127" s="238"/>
      <c r="C127" s="389">
        <v>0</v>
      </c>
      <c r="D127" s="389">
        <v>0</v>
      </c>
      <c r="E127" s="389">
        <v>0</v>
      </c>
      <c r="F127" s="389">
        <v>0</v>
      </c>
      <c r="G127" s="389">
        <v>0</v>
      </c>
      <c r="H127" s="389">
        <v>0</v>
      </c>
      <c r="I127" s="389">
        <v>0</v>
      </c>
      <c r="J127" s="389">
        <v>0</v>
      </c>
      <c r="K127" s="389">
        <v>0</v>
      </c>
      <c r="L127" s="389">
        <v>0</v>
      </c>
      <c r="M127" s="389">
        <v>0</v>
      </c>
      <c r="N127" s="389">
        <v>0</v>
      </c>
      <c r="O127" s="389">
        <v>0</v>
      </c>
      <c r="P127" s="389">
        <v>0</v>
      </c>
      <c r="Q127" s="389">
        <v>0</v>
      </c>
      <c r="R127" s="356">
        <v>0</v>
      </c>
    </row>
    <row r="128" spans="1:18" ht="15.75" customHeight="1">
      <c r="A128" s="237" t="s">
        <v>422</v>
      </c>
      <c r="B128" s="238" t="s">
        <v>323</v>
      </c>
      <c r="C128" s="389">
        <v>26.916667</v>
      </c>
      <c r="D128" s="389">
        <v>1</v>
      </c>
      <c r="E128" s="389">
        <v>0</v>
      </c>
      <c r="F128" s="389">
        <v>0</v>
      </c>
      <c r="G128" s="389">
        <v>12</v>
      </c>
      <c r="H128" s="389">
        <v>1</v>
      </c>
      <c r="I128" s="389">
        <v>0</v>
      </c>
      <c r="J128" s="389">
        <v>0</v>
      </c>
      <c r="K128" s="389">
        <v>1</v>
      </c>
      <c r="L128" s="389">
        <v>0</v>
      </c>
      <c r="M128" s="389">
        <v>1</v>
      </c>
      <c r="N128" s="389">
        <v>0</v>
      </c>
      <c r="O128" s="389">
        <v>0</v>
      </c>
      <c r="P128" s="389">
        <v>9.75</v>
      </c>
      <c r="Q128" s="389">
        <v>0.16666700000000001</v>
      </c>
      <c r="R128" s="356">
        <v>1</v>
      </c>
    </row>
    <row r="129" spans="1:18" ht="15.75" customHeight="1">
      <c r="A129" s="239" t="s">
        <v>348</v>
      </c>
      <c r="B129" s="238" t="s">
        <v>323</v>
      </c>
      <c r="C129" s="389">
        <v>12.75</v>
      </c>
      <c r="D129" s="389">
        <v>0</v>
      </c>
      <c r="E129" s="389">
        <v>0</v>
      </c>
      <c r="F129" s="389">
        <v>0</v>
      </c>
      <c r="G129" s="389">
        <v>1</v>
      </c>
      <c r="H129" s="389">
        <v>1</v>
      </c>
      <c r="I129" s="389">
        <v>0</v>
      </c>
      <c r="J129" s="389">
        <v>0</v>
      </c>
      <c r="K129" s="389">
        <v>1</v>
      </c>
      <c r="L129" s="389">
        <v>0</v>
      </c>
      <c r="M129" s="389">
        <v>0</v>
      </c>
      <c r="N129" s="389">
        <v>0</v>
      </c>
      <c r="O129" s="389">
        <v>0</v>
      </c>
      <c r="P129" s="389">
        <v>9.75</v>
      </c>
      <c r="Q129" s="389">
        <v>0</v>
      </c>
      <c r="R129" s="356">
        <v>0</v>
      </c>
    </row>
    <row r="130" spans="1:18" ht="15.75" customHeight="1">
      <c r="A130" s="239" t="s">
        <v>423</v>
      </c>
      <c r="B130" s="238" t="s">
        <v>323</v>
      </c>
      <c r="C130" s="389">
        <v>14.166667</v>
      </c>
      <c r="D130" s="389">
        <v>1</v>
      </c>
      <c r="E130" s="389">
        <v>0</v>
      </c>
      <c r="F130" s="389">
        <v>0</v>
      </c>
      <c r="G130" s="389">
        <v>11</v>
      </c>
      <c r="H130" s="389">
        <v>0</v>
      </c>
      <c r="I130" s="389">
        <v>0</v>
      </c>
      <c r="J130" s="389">
        <v>0</v>
      </c>
      <c r="K130" s="389">
        <v>0</v>
      </c>
      <c r="L130" s="389">
        <v>0</v>
      </c>
      <c r="M130" s="389">
        <v>1</v>
      </c>
      <c r="N130" s="389">
        <v>0</v>
      </c>
      <c r="O130" s="389">
        <v>0</v>
      </c>
      <c r="P130" s="389">
        <v>0</v>
      </c>
      <c r="Q130" s="389">
        <v>0.16666700000000001</v>
      </c>
      <c r="R130" s="356">
        <v>1</v>
      </c>
    </row>
    <row r="131" spans="1:18" ht="15.75" customHeight="1">
      <c r="A131" s="237" t="s">
        <v>424</v>
      </c>
      <c r="B131" s="238"/>
      <c r="C131" s="389"/>
      <c r="D131" s="389"/>
      <c r="E131" s="389"/>
      <c r="F131" s="389"/>
      <c r="G131" s="389"/>
      <c r="H131" s="389"/>
      <c r="I131" s="389"/>
      <c r="J131" s="389"/>
      <c r="K131" s="389"/>
      <c r="L131" s="389"/>
      <c r="M131" s="389"/>
      <c r="N131" s="389"/>
      <c r="O131" s="389"/>
      <c r="P131" s="389"/>
      <c r="Q131" s="389"/>
      <c r="R131" s="356"/>
    </row>
    <row r="132" spans="1:18" ht="15.75" customHeight="1">
      <c r="A132" s="239" t="s">
        <v>425</v>
      </c>
      <c r="B132" s="238" t="s">
        <v>431</v>
      </c>
      <c r="C132" s="389">
        <v>236.66666666666666</v>
      </c>
      <c r="D132" s="389"/>
      <c r="E132" s="389"/>
      <c r="F132" s="389"/>
      <c r="G132" s="389">
        <v>450</v>
      </c>
      <c r="H132" s="389">
        <v>500</v>
      </c>
      <c r="I132" s="389"/>
      <c r="J132" s="389"/>
      <c r="K132" s="389">
        <v>1100</v>
      </c>
      <c r="L132" s="389"/>
      <c r="M132" s="389"/>
      <c r="N132" s="389"/>
      <c r="O132" s="389"/>
      <c r="P132" s="389">
        <v>99.230769230769226</v>
      </c>
      <c r="Q132" s="389"/>
      <c r="R132" s="356"/>
    </row>
    <row r="133" spans="1:18" ht="15.75" customHeight="1">
      <c r="A133" s="240" t="s">
        <v>426</v>
      </c>
      <c r="B133" s="241" t="s">
        <v>431</v>
      </c>
      <c r="C133" s="391">
        <v>1255.0587939986167</v>
      </c>
      <c r="D133" s="391">
        <v>600</v>
      </c>
      <c r="E133" s="391"/>
      <c r="F133" s="391"/>
      <c r="G133" s="391">
        <v>1443.6363636363637</v>
      </c>
      <c r="H133" s="391"/>
      <c r="I133" s="391"/>
      <c r="J133" s="391"/>
      <c r="K133" s="391"/>
      <c r="L133" s="391"/>
      <c r="M133" s="391">
        <v>700</v>
      </c>
      <c r="N133" s="391"/>
      <c r="O133" s="391"/>
      <c r="P133" s="391"/>
      <c r="Q133" s="391">
        <v>0</v>
      </c>
      <c r="R133" s="358">
        <v>600</v>
      </c>
    </row>
  </sheetData>
  <mergeCells count="1">
    <mergeCell ref="A1:R1"/>
  </mergeCells>
  <phoneticPr fontId="2" type="noConversion"/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B050"/>
  </sheetPr>
  <dimension ref="A1:S133"/>
  <sheetViews>
    <sheetView showZeros="0" zoomScaleNormal="100" workbookViewId="0">
      <pane ySplit="2" topLeftCell="A45" activePane="bottomLeft" state="frozen"/>
      <selection activeCell="K9" sqref="K9"/>
      <selection pane="bottomLeft" activeCell="M58" sqref="M58"/>
    </sheetView>
  </sheetViews>
  <sheetFormatPr defaultColWidth="8.25" defaultRowHeight="11.25"/>
  <cols>
    <col min="1" max="1" width="33.875" style="88" customWidth="1"/>
    <col min="2" max="2" width="5.5" style="87" customWidth="1"/>
    <col min="3" max="13" width="6.875" style="87" customWidth="1"/>
    <col min="14" max="14" width="6.875" style="89" customWidth="1"/>
    <col min="15" max="18" width="6.875" style="87" customWidth="1"/>
    <col min="19" max="19" width="8.25" style="89"/>
    <col min="20" max="16384" width="8.25" style="87"/>
  </cols>
  <sheetData>
    <row r="1" spans="1:19" s="84" customFormat="1" ht="24" customHeight="1">
      <c r="A1" s="459" t="s">
        <v>499</v>
      </c>
      <c r="B1" s="459"/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82"/>
    </row>
    <row r="2" spans="1:19" s="85" customFormat="1" ht="22.9" customHeight="1">
      <c r="A2" s="236" t="s">
        <v>42</v>
      </c>
      <c r="B2" s="243" t="s">
        <v>6</v>
      </c>
      <c r="C2" s="392" t="s">
        <v>105</v>
      </c>
      <c r="D2" s="392" t="s">
        <v>682</v>
      </c>
      <c r="E2" s="392" t="s">
        <v>12</v>
      </c>
      <c r="F2" s="392" t="s">
        <v>13</v>
      </c>
      <c r="G2" s="392" t="s">
        <v>14</v>
      </c>
      <c r="H2" s="392" t="s">
        <v>15</v>
      </c>
      <c r="I2" s="392" t="s">
        <v>16</v>
      </c>
      <c r="J2" s="392" t="s">
        <v>17</v>
      </c>
      <c r="K2" s="392" t="s">
        <v>18</v>
      </c>
      <c r="L2" s="392" t="s">
        <v>19</v>
      </c>
      <c r="M2" s="392" t="s">
        <v>20</v>
      </c>
      <c r="N2" s="392" t="s">
        <v>21</v>
      </c>
      <c r="O2" s="392" t="s">
        <v>22</v>
      </c>
      <c r="P2" s="393" t="s">
        <v>23</v>
      </c>
      <c r="Q2" s="394" t="s">
        <v>182</v>
      </c>
      <c r="R2" s="395" t="s">
        <v>25</v>
      </c>
      <c r="S2" s="83"/>
    </row>
    <row r="3" spans="1:19" s="85" customFormat="1" ht="16.5" customHeight="1">
      <c r="A3" s="237" t="s">
        <v>322</v>
      </c>
      <c r="B3" s="250" t="s">
        <v>434</v>
      </c>
      <c r="C3" s="356">
        <v>747.41666699999996</v>
      </c>
      <c r="D3" s="389"/>
      <c r="E3" s="387">
        <v>50</v>
      </c>
      <c r="F3" s="357">
        <v>47</v>
      </c>
      <c r="G3" s="357">
        <v>30</v>
      </c>
      <c r="H3" s="357">
        <v>0</v>
      </c>
      <c r="I3" s="357">
        <v>26</v>
      </c>
      <c r="J3" s="357">
        <v>60</v>
      </c>
      <c r="K3" s="357">
        <v>58.75</v>
      </c>
      <c r="L3" s="357">
        <v>80</v>
      </c>
      <c r="M3" s="357">
        <v>70</v>
      </c>
      <c r="N3" s="357">
        <v>68.25</v>
      </c>
      <c r="O3" s="357">
        <v>69.75</v>
      </c>
      <c r="P3" s="357">
        <v>70</v>
      </c>
      <c r="Q3" s="357">
        <v>67.666667000000004</v>
      </c>
      <c r="R3" s="357">
        <v>50</v>
      </c>
      <c r="S3" s="83"/>
    </row>
    <row r="4" spans="1:19" s="85" customFormat="1" ht="16.5" customHeight="1">
      <c r="A4" s="237" t="s">
        <v>132</v>
      </c>
      <c r="B4" s="250" t="s">
        <v>435</v>
      </c>
      <c r="C4" s="356">
        <v>2.6028455292682899</v>
      </c>
      <c r="D4" s="389"/>
      <c r="E4" s="387">
        <v>2.57</v>
      </c>
      <c r="F4" s="357">
        <v>2.3989361702127661</v>
      </c>
      <c r="G4" s="357">
        <v>2.9666666666666668</v>
      </c>
      <c r="H4" s="357"/>
      <c r="I4" s="357">
        <v>2.5769230769230771</v>
      </c>
      <c r="J4" s="357">
        <v>2.3208333333333333</v>
      </c>
      <c r="K4" s="357">
        <v>2.6127659574468085</v>
      </c>
      <c r="L4" s="357">
        <v>2.6</v>
      </c>
      <c r="M4" s="357">
        <v>2.7571428571428571</v>
      </c>
      <c r="N4" s="357">
        <v>2.7057387106227107</v>
      </c>
      <c r="O4" s="357">
        <v>2.4301075268817205</v>
      </c>
      <c r="P4" s="357">
        <v>2.8357142857142859</v>
      </c>
      <c r="Q4" s="357">
        <v>2.4790640271967286</v>
      </c>
      <c r="R4" s="357">
        <v>2.4249999999999998</v>
      </c>
      <c r="S4" s="83"/>
    </row>
    <row r="5" spans="1:19" s="85" customFormat="1" ht="16.5" customHeight="1">
      <c r="A5" s="237" t="s">
        <v>427</v>
      </c>
      <c r="B5" s="250" t="s">
        <v>436</v>
      </c>
      <c r="C5" s="356">
        <v>38.208433999999997</v>
      </c>
      <c r="D5" s="389"/>
      <c r="E5" s="387">
        <v>32.879377431906619</v>
      </c>
      <c r="F5" s="357">
        <v>38.86</v>
      </c>
      <c r="G5" s="357">
        <v>33.337078651685395</v>
      </c>
      <c r="H5" s="357"/>
      <c r="I5" s="357">
        <v>39.477611940298509</v>
      </c>
      <c r="J5" s="357">
        <v>43.281867145421899</v>
      </c>
      <c r="K5" s="357">
        <v>38.79</v>
      </c>
      <c r="L5" s="357">
        <v>60.32211538461538</v>
      </c>
      <c r="M5" s="357">
        <v>46.6</v>
      </c>
      <c r="N5" s="357">
        <v>25.685018005983721</v>
      </c>
      <c r="O5" s="357">
        <v>44.498230088495568</v>
      </c>
      <c r="P5" s="357">
        <v>30.09571788413098</v>
      </c>
      <c r="Q5" s="357">
        <v>40.848484846497769</v>
      </c>
      <c r="R5" s="357">
        <v>50.498969072164954</v>
      </c>
      <c r="S5" s="83"/>
    </row>
    <row r="6" spans="1:19" s="85" customFormat="1" ht="16.5" customHeight="1">
      <c r="A6" s="237" t="s">
        <v>126</v>
      </c>
      <c r="B6" s="250"/>
      <c r="C6" s="356"/>
      <c r="D6" s="389"/>
      <c r="E6" s="387"/>
      <c r="F6" s="357"/>
      <c r="G6" s="357"/>
      <c r="H6" s="357"/>
      <c r="I6" s="357"/>
      <c r="J6" s="357"/>
      <c r="K6" s="357"/>
      <c r="L6" s="357"/>
      <c r="M6" s="357"/>
      <c r="N6" s="357"/>
      <c r="O6" s="357"/>
      <c r="P6" s="357"/>
      <c r="Q6" s="357"/>
      <c r="R6" s="357"/>
      <c r="S6" s="83"/>
    </row>
    <row r="7" spans="1:19" s="85" customFormat="1" ht="16.5" customHeight="1">
      <c r="A7" s="237" t="s">
        <v>319</v>
      </c>
      <c r="B7" s="250" t="s">
        <v>434</v>
      </c>
      <c r="C7" s="356">
        <v>747.41666699999996</v>
      </c>
      <c r="D7" s="389"/>
      <c r="E7" s="387">
        <v>50</v>
      </c>
      <c r="F7" s="357">
        <v>47</v>
      </c>
      <c r="G7" s="357">
        <v>30</v>
      </c>
      <c r="H7" s="357">
        <v>0</v>
      </c>
      <c r="I7" s="357">
        <v>26</v>
      </c>
      <c r="J7" s="357">
        <v>60</v>
      </c>
      <c r="K7" s="357">
        <v>58.75</v>
      </c>
      <c r="L7" s="357">
        <v>80</v>
      </c>
      <c r="M7" s="357">
        <v>70</v>
      </c>
      <c r="N7" s="357">
        <v>68.25</v>
      </c>
      <c r="O7" s="357">
        <v>69.75</v>
      </c>
      <c r="P7" s="357">
        <v>70</v>
      </c>
      <c r="Q7" s="357">
        <v>67.666667000000004</v>
      </c>
      <c r="R7" s="357">
        <v>50</v>
      </c>
      <c r="S7" s="83"/>
    </row>
    <row r="8" spans="1:19" s="84" customFormat="1" ht="16.5" customHeight="1">
      <c r="A8" s="237" t="s">
        <v>331</v>
      </c>
      <c r="B8" s="250" t="s">
        <v>434</v>
      </c>
      <c r="C8" s="356">
        <v>747.41666699999996</v>
      </c>
      <c r="D8" s="389"/>
      <c r="E8" s="387">
        <v>50</v>
      </c>
      <c r="F8" s="357">
        <v>47</v>
      </c>
      <c r="G8" s="357">
        <v>30</v>
      </c>
      <c r="H8" s="357">
        <v>0</v>
      </c>
      <c r="I8" s="357">
        <v>26</v>
      </c>
      <c r="J8" s="357">
        <v>60</v>
      </c>
      <c r="K8" s="357">
        <v>58.75</v>
      </c>
      <c r="L8" s="357">
        <v>80</v>
      </c>
      <c r="M8" s="357">
        <v>70</v>
      </c>
      <c r="N8" s="357">
        <v>68.25</v>
      </c>
      <c r="O8" s="357">
        <v>69.75</v>
      </c>
      <c r="P8" s="357">
        <v>70</v>
      </c>
      <c r="Q8" s="357">
        <v>67.666667000000004</v>
      </c>
      <c r="R8" s="357">
        <v>50</v>
      </c>
      <c r="S8" s="82"/>
    </row>
    <row r="9" spans="1:19" s="84" customFormat="1" ht="16.5" customHeight="1">
      <c r="A9" s="237" t="s">
        <v>332</v>
      </c>
      <c r="B9" s="250" t="s">
        <v>434</v>
      </c>
      <c r="C9" s="356">
        <v>0</v>
      </c>
      <c r="D9" s="389"/>
      <c r="E9" s="387">
        <v>0</v>
      </c>
      <c r="F9" s="357">
        <v>0</v>
      </c>
      <c r="G9" s="357">
        <v>0</v>
      </c>
      <c r="H9" s="357">
        <v>0</v>
      </c>
      <c r="I9" s="357">
        <v>0</v>
      </c>
      <c r="J9" s="357">
        <v>0</v>
      </c>
      <c r="K9" s="357">
        <v>0</v>
      </c>
      <c r="L9" s="357">
        <v>0</v>
      </c>
      <c r="M9" s="357">
        <v>0</v>
      </c>
      <c r="N9" s="357">
        <v>0</v>
      </c>
      <c r="O9" s="357">
        <v>0</v>
      </c>
      <c r="P9" s="357">
        <v>0</v>
      </c>
      <c r="Q9" s="357">
        <v>0</v>
      </c>
      <c r="R9" s="357">
        <v>0</v>
      </c>
      <c r="S9" s="82"/>
    </row>
    <row r="10" spans="1:19" s="84" customFormat="1" ht="16.5" customHeight="1">
      <c r="A10" s="237" t="s">
        <v>333</v>
      </c>
      <c r="B10" s="250" t="s">
        <v>434</v>
      </c>
      <c r="C10" s="356">
        <v>0</v>
      </c>
      <c r="D10" s="389"/>
      <c r="E10" s="387">
        <v>0</v>
      </c>
      <c r="F10" s="357">
        <v>0</v>
      </c>
      <c r="G10" s="357">
        <v>0</v>
      </c>
      <c r="H10" s="357">
        <v>0</v>
      </c>
      <c r="I10" s="357">
        <v>0</v>
      </c>
      <c r="J10" s="357">
        <v>0</v>
      </c>
      <c r="K10" s="357">
        <v>0</v>
      </c>
      <c r="L10" s="357">
        <v>0</v>
      </c>
      <c r="M10" s="357">
        <v>0</v>
      </c>
      <c r="N10" s="357">
        <v>0</v>
      </c>
      <c r="O10" s="357">
        <v>0</v>
      </c>
      <c r="P10" s="357">
        <v>0</v>
      </c>
      <c r="Q10" s="357">
        <v>0</v>
      </c>
      <c r="R10" s="357">
        <v>0</v>
      </c>
      <c r="S10" s="82"/>
    </row>
    <row r="11" spans="1:19" s="84" customFormat="1" ht="16.5" customHeight="1">
      <c r="A11" s="237" t="s">
        <v>320</v>
      </c>
      <c r="B11" s="250" t="s">
        <v>434</v>
      </c>
      <c r="C11" s="356">
        <v>747.41666699999996</v>
      </c>
      <c r="D11" s="389"/>
      <c r="E11" s="387">
        <v>50</v>
      </c>
      <c r="F11" s="357">
        <v>47</v>
      </c>
      <c r="G11" s="357">
        <v>30</v>
      </c>
      <c r="H11" s="357">
        <v>0</v>
      </c>
      <c r="I11" s="357">
        <v>26</v>
      </c>
      <c r="J11" s="357">
        <v>60</v>
      </c>
      <c r="K11" s="357">
        <v>58.75</v>
      </c>
      <c r="L11" s="357">
        <v>80</v>
      </c>
      <c r="M11" s="357">
        <v>70</v>
      </c>
      <c r="N11" s="357">
        <v>68.25</v>
      </c>
      <c r="O11" s="357">
        <v>69.75</v>
      </c>
      <c r="P11" s="357">
        <v>70</v>
      </c>
      <c r="Q11" s="357">
        <v>67.666667000000004</v>
      </c>
      <c r="R11" s="357">
        <v>50</v>
      </c>
      <c r="S11" s="82"/>
    </row>
    <row r="12" spans="1:19" s="84" customFormat="1" ht="16.5" customHeight="1">
      <c r="A12" s="237" t="s">
        <v>334</v>
      </c>
      <c r="B12" s="250" t="s">
        <v>434</v>
      </c>
      <c r="C12" s="356">
        <v>12</v>
      </c>
      <c r="D12" s="389"/>
      <c r="E12" s="387">
        <v>0</v>
      </c>
      <c r="F12" s="357">
        <v>0</v>
      </c>
      <c r="G12" s="357">
        <v>0</v>
      </c>
      <c r="H12" s="357">
        <v>0</v>
      </c>
      <c r="I12" s="357">
        <v>1</v>
      </c>
      <c r="J12" s="357">
        <v>1</v>
      </c>
      <c r="K12" s="357">
        <v>4</v>
      </c>
      <c r="L12" s="357">
        <v>1</v>
      </c>
      <c r="M12" s="357">
        <v>0</v>
      </c>
      <c r="N12" s="357">
        <v>2</v>
      </c>
      <c r="O12" s="357">
        <v>0</v>
      </c>
      <c r="P12" s="357">
        <v>3</v>
      </c>
      <c r="Q12" s="357">
        <v>0</v>
      </c>
      <c r="R12" s="357">
        <v>0</v>
      </c>
      <c r="S12" s="82"/>
    </row>
    <row r="13" spans="1:19" s="84" customFormat="1" ht="16.5" customHeight="1">
      <c r="A13" s="237" t="s">
        <v>335</v>
      </c>
      <c r="B13" s="250" t="s">
        <v>434</v>
      </c>
      <c r="C13" s="356">
        <v>707.41666699999996</v>
      </c>
      <c r="D13" s="389">
        <v>0</v>
      </c>
      <c r="E13" s="387">
        <v>50</v>
      </c>
      <c r="F13" s="357">
        <v>47</v>
      </c>
      <c r="G13" s="357">
        <v>30</v>
      </c>
      <c r="H13" s="357">
        <v>0</v>
      </c>
      <c r="I13" s="357">
        <v>22</v>
      </c>
      <c r="J13" s="357">
        <v>59</v>
      </c>
      <c r="K13" s="357">
        <v>53.75</v>
      </c>
      <c r="L13" s="357">
        <v>79</v>
      </c>
      <c r="M13" s="357">
        <v>70</v>
      </c>
      <c r="N13" s="357">
        <v>66.25</v>
      </c>
      <c r="O13" s="357">
        <v>69.75</v>
      </c>
      <c r="P13" s="357">
        <v>63</v>
      </c>
      <c r="Q13" s="357">
        <v>67.666667000000004</v>
      </c>
      <c r="R13" s="357">
        <v>30</v>
      </c>
      <c r="S13" s="82"/>
    </row>
    <row r="14" spans="1:19" s="84" customFormat="1" ht="16.5" customHeight="1">
      <c r="A14" s="237" t="s">
        <v>336</v>
      </c>
      <c r="B14" s="250" t="s">
        <v>434</v>
      </c>
      <c r="C14" s="356">
        <v>3</v>
      </c>
      <c r="D14" s="389"/>
      <c r="E14" s="387">
        <v>0</v>
      </c>
      <c r="F14" s="357">
        <v>0</v>
      </c>
      <c r="G14" s="357">
        <v>0</v>
      </c>
      <c r="H14" s="357">
        <v>0</v>
      </c>
      <c r="I14" s="357">
        <v>0</v>
      </c>
      <c r="J14" s="357">
        <v>0</v>
      </c>
      <c r="K14" s="357">
        <v>0</v>
      </c>
      <c r="L14" s="357">
        <v>0</v>
      </c>
      <c r="M14" s="357">
        <v>0</v>
      </c>
      <c r="N14" s="357">
        <v>0</v>
      </c>
      <c r="O14" s="357">
        <v>0</v>
      </c>
      <c r="P14" s="357">
        <v>2</v>
      </c>
      <c r="Q14" s="357">
        <v>0</v>
      </c>
      <c r="R14" s="357">
        <v>1</v>
      </c>
      <c r="S14" s="82"/>
    </row>
    <row r="15" spans="1:19" s="85" customFormat="1" ht="16.5" customHeight="1">
      <c r="A15" s="237" t="s">
        <v>337</v>
      </c>
      <c r="B15" s="250" t="s">
        <v>434</v>
      </c>
      <c r="C15" s="356">
        <v>9</v>
      </c>
      <c r="D15" s="389"/>
      <c r="E15" s="387">
        <v>0</v>
      </c>
      <c r="F15" s="357">
        <v>0</v>
      </c>
      <c r="G15" s="357">
        <v>0</v>
      </c>
      <c r="H15" s="357">
        <v>0</v>
      </c>
      <c r="I15" s="357">
        <v>1</v>
      </c>
      <c r="J15" s="357">
        <v>0</v>
      </c>
      <c r="K15" s="357">
        <v>1</v>
      </c>
      <c r="L15" s="357">
        <v>0</v>
      </c>
      <c r="M15" s="357">
        <v>0</v>
      </c>
      <c r="N15" s="357">
        <v>0</v>
      </c>
      <c r="O15" s="357">
        <v>0</v>
      </c>
      <c r="P15" s="357">
        <v>1</v>
      </c>
      <c r="Q15" s="357">
        <v>0</v>
      </c>
      <c r="R15" s="357">
        <v>6</v>
      </c>
      <c r="S15" s="83"/>
    </row>
    <row r="16" spans="1:19" s="84" customFormat="1" ht="16.5" customHeight="1">
      <c r="A16" s="237" t="s">
        <v>338</v>
      </c>
      <c r="B16" s="250" t="s">
        <v>434</v>
      </c>
      <c r="C16" s="356">
        <v>15</v>
      </c>
      <c r="D16" s="389"/>
      <c r="E16" s="387">
        <v>0</v>
      </c>
      <c r="F16" s="357">
        <v>0</v>
      </c>
      <c r="G16" s="357">
        <v>0</v>
      </c>
      <c r="H16" s="357">
        <v>0</v>
      </c>
      <c r="I16" s="357">
        <v>2</v>
      </c>
      <c r="J16" s="357">
        <v>0</v>
      </c>
      <c r="K16" s="357">
        <v>0</v>
      </c>
      <c r="L16" s="357">
        <v>0</v>
      </c>
      <c r="M16" s="357">
        <v>0</v>
      </c>
      <c r="N16" s="357">
        <v>0</v>
      </c>
      <c r="O16" s="357">
        <v>0</v>
      </c>
      <c r="P16" s="357">
        <v>0</v>
      </c>
      <c r="Q16" s="357">
        <v>0</v>
      </c>
      <c r="R16" s="357">
        <v>13</v>
      </c>
      <c r="S16" s="82"/>
    </row>
    <row r="17" spans="1:19" s="84" customFormat="1" ht="16.5" customHeight="1">
      <c r="A17" s="237" t="s">
        <v>339</v>
      </c>
      <c r="B17" s="250" t="s">
        <v>434</v>
      </c>
      <c r="C17" s="356">
        <v>1</v>
      </c>
      <c r="D17" s="389"/>
      <c r="E17" s="387">
        <v>0</v>
      </c>
      <c r="F17" s="357">
        <v>0</v>
      </c>
      <c r="G17" s="357">
        <v>0</v>
      </c>
      <c r="H17" s="357">
        <v>0</v>
      </c>
      <c r="I17" s="357">
        <v>0</v>
      </c>
      <c r="J17" s="357">
        <v>0</v>
      </c>
      <c r="K17" s="357">
        <v>0</v>
      </c>
      <c r="L17" s="357">
        <v>0</v>
      </c>
      <c r="M17" s="357">
        <v>0</v>
      </c>
      <c r="N17" s="357">
        <v>0</v>
      </c>
      <c r="O17" s="357">
        <v>0</v>
      </c>
      <c r="P17" s="357">
        <v>1</v>
      </c>
      <c r="Q17" s="357">
        <v>0</v>
      </c>
      <c r="R17" s="357">
        <v>0</v>
      </c>
      <c r="S17" s="82"/>
    </row>
    <row r="18" spans="1:19" s="84" customFormat="1" ht="16.5" customHeight="1">
      <c r="A18" s="237" t="s">
        <v>340</v>
      </c>
      <c r="B18" s="250" t="s">
        <v>434</v>
      </c>
      <c r="C18" s="356"/>
      <c r="D18" s="389"/>
      <c r="E18" s="387"/>
      <c r="F18" s="357"/>
      <c r="G18" s="357"/>
      <c r="H18" s="357"/>
      <c r="I18" s="357"/>
      <c r="J18" s="357"/>
      <c r="K18" s="357"/>
      <c r="L18" s="357"/>
      <c r="M18" s="357"/>
      <c r="N18" s="357"/>
      <c r="O18" s="357"/>
      <c r="P18" s="357"/>
      <c r="Q18" s="357"/>
      <c r="R18" s="357"/>
      <c r="S18" s="82"/>
    </row>
    <row r="19" spans="1:19" s="84" customFormat="1" ht="16.5" customHeight="1">
      <c r="A19" s="237" t="s">
        <v>341</v>
      </c>
      <c r="B19" s="250" t="s">
        <v>434</v>
      </c>
      <c r="C19" s="356"/>
      <c r="D19" s="389"/>
      <c r="E19" s="387">
        <v>0</v>
      </c>
      <c r="F19" s="357">
        <v>0</v>
      </c>
      <c r="G19" s="357">
        <v>0</v>
      </c>
      <c r="H19" s="357">
        <v>0</v>
      </c>
      <c r="I19" s="357">
        <v>0</v>
      </c>
      <c r="J19" s="357">
        <v>0</v>
      </c>
      <c r="K19" s="357">
        <v>0</v>
      </c>
      <c r="L19" s="357">
        <v>0</v>
      </c>
      <c r="M19" s="357">
        <v>0</v>
      </c>
      <c r="N19" s="357"/>
      <c r="O19" s="357">
        <v>0</v>
      </c>
      <c r="P19" s="357">
        <v>0</v>
      </c>
      <c r="Q19" s="357">
        <v>0</v>
      </c>
      <c r="R19" s="357"/>
      <c r="S19" s="82"/>
    </row>
    <row r="20" spans="1:19" s="84" customFormat="1" ht="16.5" customHeight="1">
      <c r="A20" s="237" t="s">
        <v>321</v>
      </c>
      <c r="B20" s="250" t="s">
        <v>434</v>
      </c>
      <c r="C20" s="356">
        <v>747.41666699999996</v>
      </c>
      <c r="D20" s="389"/>
      <c r="E20" s="387">
        <v>50</v>
      </c>
      <c r="F20" s="357">
        <v>47</v>
      </c>
      <c r="G20" s="357">
        <v>30</v>
      </c>
      <c r="H20" s="357">
        <v>0</v>
      </c>
      <c r="I20" s="357">
        <v>26</v>
      </c>
      <c r="J20" s="357">
        <v>60</v>
      </c>
      <c r="K20" s="357">
        <v>58.75</v>
      </c>
      <c r="L20" s="357">
        <v>80</v>
      </c>
      <c r="M20" s="357">
        <v>70</v>
      </c>
      <c r="N20" s="357">
        <v>68.25</v>
      </c>
      <c r="O20" s="357">
        <v>69.75</v>
      </c>
      <c r="P20" s="357">
        <v>70</v>
      </c>
      <c r="Q20" s="357">
        <v>67.666667000000004</v>
      </c>
      <c r="R20" s="357">
        <v>50</v>
      </c>
      <c r="S20" s="82"/>
    </row>
    <row r="21" spans="1:19" s="84" customFormat="1" ht="16.5" customHeight="1">
      <c r="A21" s="239" t="s">
        <v>342</v>
      </c>
      <c r="B21" s="250" t="s">
        <v>434</v>
      </c>
      <c r="C21" s="356">
        <v>53</v>
      </c>
      <c r="D21" s="389"/>
      <c r="E21" s="387">
        <v>0</v>
      </c>
      <c r="F21" s="357">
        <v>0</v>
      </c>
      <c r="G21" s="357">
        <v>0</v>
      </c>
      <c r="H21" s="357">
        <v>0</v>
      </c>
      <c r="I21" s="357">
        <v>4</v>
      </c>
      <c r="J21" s="357">
        <v>4</v>
      </c>
      <c r="K21" s="357">
        <v>4</v>
      </c>
      <c r="L21" s="357">
        <v>0</v>
      </c>
      <c r="M21" s="357">
        <v>0</v>
      </c>
      <c r="N21" s="357">
        <v>0</v>
      </c>
      <c r="O21" s="357">
        <v>0</v>
      </c>
      <c r="P21" s="357">
        <v>8</v>
      </c>
      <c r="Q21" s="357">
        <v>0</v>
      </c>
      <c r="R21" s="357">
        <v>33</v>
      </c>
      <c r="S21" s="82"/>
    </row>
    <row r="22" spans="1:19" s="84" customFormat="1" ht="16.5" customHeight="1">
      <c r="A22" s="239" t="s">
        <v>343</v>
      </c>
      <c r="B22" s="250" t="s">
        <v>434</v>
      </c>
      <c r="C22" s="356">
        <v>137.33333300000001</v>
      </c>
      <c r="D22" s="389"/>
      <c r="E22" s="387">
        <v>10</v>
      </c>
      <c r="F22" s="357">
        <v>8</v>
      </c>
      <c r="G22" s="357">
        <v>10</v>
      </c>
      <c r="H22" s="357">
        <v>0</v>
      </c>
      <c r="I22" s="357">
        <v>7</v>
      </c>
      <c r="J22" s="357">
        <v>15</v>
      </c>
      <c r="K22" s="357">
        <v>20</v>
      </c>
      <c r="L22" s="357">
        <v>3</v>
      </c>
      <c r="M22" s="357">
        <v>14</v>
      </c>
      <c r="N22" s="357">
        <v>8.9166670000000003</v>
      </c>
      <c r="O22" s="357">
        <v>1</v>
      </c>
      <c r="P22" s="357">
        <v>20</v>
      </c>
      <c r="Q22" s="357">
        <v>12.416667</v>
      </c>
      <c r="R22" s="357">
        <v>8</v>
      </c>
      <c r="S22" s="82"/>
    </row>
    <row r="23" spans="1:19" s="85" customFormat="1" ht="16.5" customHeight="1">
      <c r="A23" s="239" t="s">
        <v>344</v>
      </c>
      <c r="B23" s="250" t="s">
        <v>434</v>
      </c>
      <c r="C23" s="356">
        <v>557.08333300000004</v>
      </c>
      <c r="D23" s="389"/>
      <c r="E23" s="387">
        <v>40</v>
      </c>
      <c r="F23" s="357">
        <v>39</v>
      </c>
      <c r="G23" s="357">
        <v>20</v>
      </c>
      <c r="H23" s="357">
        <v>0</v>
      </c>
      <c r="I23" s="357">
        <v>15</v>
      </c>
      <c r="J23" s="357">
        <v>41</v>
      </c>
      <c r="K23" s="357">
        <v>34.75</v>
      </c>
      <c r="L23" s="357">
        <v>77</v>
      </c>
      <c r="M23" s="357">
        <v>56</v>
      </c>
      <c r="N23" s="357">
        <v>59.333333000000003</v>
      </c>
      <c r="O23" s="357">
        <v>68.75</v>
      </c>
      <c r="P23" s="357">
        <v>42</v>
      </c>
      <c r="Q23" s="357">
        <v>55.25</v>
      </c>
      <c r="R23" s="357">
        <v>9</v>
      </c>
      <c r="S23" s="83"/>
    </row>
    <row r="24" spans="1:19" s="85" customFormat="1" ht="16.5" customHeight="1">
      <c r="A24" s="239" t="s">
        <v>345</v>
      </c>
      <c r="B24" s="250" t="s">
        <v>434</v>
      </c>
      <c r="C24" s="356"/>
      <c r="D24" s="389"/>
      <c r="E24" s="387">
        <v>0</v>
      </c>
      <c r="F24" s="357">
        <v>0</v>
      </c>
      <c r="G24" s="357">
        <v>0</v>
      </c>
      <c r="H24" s="357">
        <v>0</v>
      </c>
      <c r="I24" s="357">
        <v>0</v>
      </c>
      <c r="J24" s="357">
        <v>0</v>
      </c>
      <c r="K24" s="357">
        <v>0</v>
      </c>
      <c r="L24" s="357">
        <v>0</v>
      </c>
      <c r="M24" s="357">
        <v>0</v>
      </c>
      <c r="N24" s="357">
        <v>0</v>
      </c>
      <c r="O24" s="357">
        <v>0</v>
      </c>
      <c r="P24" s="357"/>
      <c r="Q24" s="357">
        <v>0</v>
      </c>
      <c r="R24" s="357">
        <v>0</v>
      </c>
      <c r="S24" s="83"/>
    </row>
    <row r="25" spans="1:19" s="84" customFormat="1" ht="16.5" customHeight="1">
      <c r="A25" s="239" t="s">
        <v>346</v>
      </c>
      <c r="B25" s="250" t="s">
        <v>434</v>
      </c>
      <c r="C25" s="356"/>
      <c r="D25" s="389"/>
      <c r="E25" s="387">
        <v>0</v>
      </c>
      <c r="F25" s="357">
        <v>0</v>
      </c>
      <c r="G25" s="357">
        <v>0</v>
      </c>
      <c r="H25" s="357">
        <v>0</v>
      </c>
      <c r="I25" s="357">
        <v>0</v>
      </c>
      <c r="J25" s="357"/>
      <c r="K25" s="357">
        <v>0</v>
      </c>
      <c r="L25" s="357">
        <v>0</v>
      </c>
      <c r="M25" s="357">
        <v>0</v>
      </c>
      <c r="N25" s="357">
        <v>0</v>
      </c>
      <c r="O25" s="357">
        <v>0</v>
      </c>
      <c r="P25" s="357">
        <v>0</v>
      </c>
      <c r="Q25" s="357">
        <v>0</v>
      </c>
      <c r="R25" s="357">
        <v>0</v>
      </c>
      <c r="S25" s="82"/>
    </row>
    <row r="26" spans="1:19" s="84" customFormat="1" ht="16.5" customHeight="1">
      <c r="A26" s="237" t="s">
        <v>347</v>
      </c>
      <c r="B26" s="250" t="s">
        <v>434</v>
      </c>
      <c r="C26" s="356">
        <v>747.41666699999996</v>
      </c>
      <c r="D26" s="389"/>
      <c r="E26" s="387">
        <v>50</v>
      </c>
      <c r="F26" s="357">
        <v>47</v>
      </c>
      <c r="G26" s="357">
        <v>30</v>
      </c>
      <c r="H26" s="357">
        <v>0</v>
      </c>
      <c r="I26" s="357">
        <v>26</v>
      </c>
      <c r="J26" s="357">
        <v>60</v>
      </c>
      <c r="K26" s="357">
        <v>58.75</v>
      </c>
      <c r="L26" s="357">
        <v>80</v>
      </c>
      <c r="M26" s="357">
        <v>70</v>
      </c>
      <c r="N26" s="357">
        <v>68.25</v>
      </c>
      <c r="O26" s="357">
        <v>69.75</v>
      </c>
      <c r="P26" s="357">
        <v>70</v>
      </c>
      <c r="Q26" s="357">
        <v>67.666667000000004</v>
      </c>
      <c r="R26" s="357">
        <v>50</v>
      </c>
      <c r="S26" s="82"/>
    </row>
    <row r="27" spans="1:19" s="84" customFormat="1" ht="16.5" customHeight="1">
      <c r="A27" s="239" t="s">
        <v>348</v>
      </c>
      <c r="B27" s="250" t="s">
        <v>434</v>
      </c>
      <c r="C27" s="356">
        <v>0</v>
      </c>
      <c r="D27" s="389"/>
      <c r="E27" s="387">
        <v>0</v>
      </c>
      <c r="F27" s="357">
        <v>0</v>
      </c>
      <c r="G27" s="357">
        <v>0</v>
      </c>
      <c r="H27" s="357">
        <v>0</v>
      </c>
      <c r="I27" s="357">
        <v>0</v>
      </c>
      <c r="J27" s="357">
        <v>0</v>
      </c>
      <c r="K27" s="357">
        <v>0</v>
      </c>
      <c r="L27" s="357">
        <v>0</v>
      </c>
      <c r="M27" s="357">
        <v>0</v>
      </c>
      <c r="N27" s="357">
        <v>0</v>
      </c>
      <c r="O27" s="357">
        <v>0</v>
      </c>
      <c r="P27" s="357">
        <v>0</v>
      </c>
      <c r="Q27" s="357">
        <v>0</v>
      </c>
      <c r="R27" s="357">
        <v>0</v>
      </c>
      <c r="S27" s="82"/>
    </row>
    <row r="28" spans="1:19" s="84" customFormat="1" ht="16.5" customHeight="1">
      <c r="A28" s="239" t="s">
        <v>683</v>
      </c>
      <c r="B28" s="250" t="s">
        <v>434</v>
      </c>
      <c r="C28" s="356">
        <f>SUM(D28:R28)</f>
        <v>1</v>
      </c>
      <c r="D28" s="389"/>
      <c r="E28" s="387">
        <v>0</v>
      </c>
      <c r="F28" s="357">
        <v>0</v>
      </c>
      <c r="G28" s="357">
        <v>0</v>
      </c>
      <c r="H28" s="357">
        <v>0</v>
      </c>
      <c r="I28" s="357">
        <v>0</v>
      </c>
      <c r="J28" s="357">
        <v>0</v>
      </c>
      <c r="K28" s="357">
        <v>0</v>
      </c>
      <c r="L28" s="357">
        <v>0</v>
      </c>
      <c r="M28" s="357">
        <v>0</v>
      </c>
      <c r="N28" s="357">
        <v>0</v>
      </c>
      <c r="O28" s="357">
        <v>0</v>
      </c>
      <c r="P28" s="357">
        <v>0</v>
      </c>
      <c r="Q28" s="357">
        <v>0</v>
      </c>
      <c r="R28" s="357">
        <v>1</v>
      </c>
      <c r="S28" s="82"/>
    </row>
    <row r="29" spans="1:19" s="86" customFormat="1" ht="16.5" customHeight="1">
      <c r="A29" s="239" t="s">
        <v>684</v>
      </c>
      <c r="B29" s="250" t="s">
        <v>434</v>
      </c>
      <c r="C29" s="356">
        <f t="shared" ref="C29:C34" si="0">SUM(D29:R29)</f>
        <v>700.41666699999996</v>
      </c>
      <c r="D29" s="389"/>
      <c r="E29" s="387">
        <v>50</v>
      </c>
      <c r="F29" s="357">
        <v>37</v>
      </c>
      <c r="G29" s="357">
        <v>30</v>
      </c>
      <c r="H29" s="357">
        <v>0</v>
      </c>
      <c r="I29" s="357">
        <v>22</v>
      </c>
      <c r="J29" s="357">
        <v>57</v>
      </c>
      <c r="K29" s="357">
        <v>54.75</v>
      </c>
      <c r="L29" s="357">
        <v>80</v>
      </c>
      <c r="M29" s="357">
        <v>70</v>
      </c>
      <c r="N29" s="357">
        <v>66.25</v>
      </c>
      <c r="O29" s="357">
        <v>69.75</v>
      </c>
      <c r="P29" s="357">
        <v>68</v>
      </c>
      <c r="Q29" s="357">
        <v>67.666667000000004</v>
      </c>
      <c r="R29" s="357">
        <v>28</v>
      </c>
      <c r="S29" s="90"/>
    </row>
    <row r="30" spans="1:19" s="85" customFormat="1" ht="16.5" customHeight="1">
      <c r="A30" s="239" t="s">
        <v>349</v>
      </c>
      <c r="B30" s="250" t="s">
        <v>434</v>
      </c>
      <c r="C30" s="356">
        <f t="shared" si="0"/>
        <v>21</v>
      </c>
      <c r="D30" s="389"/>
      <c r="E30" s="387">
        <v>0</v>
      </c>
      <c r="F30" s="357">
        <v>3</v>
      </c>
      <c r="G30" s="357">
        <v>0</v>
      </c>
      <c r="H30" s="357">
        <v>0</v>
      </c>
      <c r="I30" s="357">
        <v>3</v>
      </c>
      <c r="J30" s="357">
        <v>0</v>
      </c>
      <c r="K30" s="357">
        <v>2</v>
      </c>
      <c r="L30" s="357">
        <v>0</v>
      </c>
      <c r="M30" s="357">
        <v>0</v>
      </c>
      <c r="N30" s="357">
        <v>2</v>
      </c>
      <c r="O30" s="357">
        <v>0</v>
      </c>
      <c r="P30" s="357">
        <v>1</v>
      </c>
      <c r="Q30" s="357">
        <v>0</v>
      </c>
      <c r="R30" s="357">
        <v>10</v>
      </c>
      <c r="S30" s="83"/>
    </row>
    <row r="31" spans="1:19" s="84" customFormat="1" ht="16.5" customHeight="1">
      <c r="A31" s="239" t="s">
        <v>350</v>
      </c>
      <c r="B31" s="250" t="s">
        <v>434</v>
      </c>
      <c r="C31" s="356">
        <f t="shared" si="0"/>
        <v>13</v>
      </c>
      <c r="D31" s="389"/>
      <c r="E31" s="387">
        <v>0</v>
      </c>
      <c r="F31" s="357">
        <v>1</v>
      </c>
      <c r="G31" s="357">
        <v>0</v>
      </c>
      <c r="H31" s="357">
        <v>0</v>
      </c>
      <c r="I31" s="357">
        <v>0</v>
      </c>
      <c r="J31" s="357">
        <v>2</v>
      </c>
      <c r="K31" s="357">
        <v>2</v>
      </c>
      <c r="L31" s="357">
        <v>0</v>
      </c>
      <c r="M31" s="357">
        <v>0</v>
      </c>
      <c r="N31" s="357">
        <v>0</v>
      </c>
      <c r="O31" s="357">
        <v>0</v>
      </c>
      <c r="P31" s="357">
        <v>0</v>
      </c>
      <c r="Q31" s="357">
        <v>0</v>
      </c>
      <c r="R31" s="357">
        <v>8</v>
      </c>
      <c r="S31" s="82"/>
    </row>
    <row r="32" spans="1:19" s="84" customFormat="1" ht="16.5" customHeight="1">
      <c r="A32" s="239" t="s">
        <v>351</v>
      </c>
      <c r="B32" s="250" t="s">
        <v>434</v>
      </c>
      <c r="C32" s="356">
        <f t="shared" si="0"/>
        <v>2</v>
      </c>
      <c r="D32" s="389"/>
      <c r="E32" s="387">
        <v>0</v>
      </c>
      <c r="F32" s="357">
        <v>0</v>
      </c>
      <c r="G32" s="357">
        <v>0</v>
      </c>
      <c r="H32" s="357">
        <v>0</v>
      </c>
      <c r="I32" s="357">
        <v>0</v>
      </c>
      <c r="J32" s="357">
        <v>1</v>
      </c>
      <c r="K32" s="357">
        <v>0</v>
      </c>
      <c r="L32" s="357">
        <v>0</v>
      </c>
      <c r="M32" s="357">
        <v>0</v>
      </c>
      <c r="N32" s="357">
        <v>0</v>
      </c>
      <c r="O32" s="357">
        <v>0</v>
      </c>
      <c r="P32" s="357">
        <v>0</v>
      </c>
      <c r="Q32" s="357">
        <v>0</v>
      </c>
      <c r="R32" s="357">
        <v>1</v>
      </c>
      <c r="S32" s="82"/>
    </row>
    <row r="33" spans="1:19" s="85" customFormat="1" ht="16.5" customHeight="1">
      <c r="A33" s="239" t="s">
        <v>352</v>
      </c>
      <c r="B33" s="250" t="s">
        <v>434</v>
      </c>
      <c r="C33" s="356">
        <f t="shared" si="0"/>
        <v>1</v>
      </c>
      <c r="D33" s="389"/>
      <c r="E33" s="387">
        <v>0</v>
      </c>
      <c r="F33" s="357">
        <v>0</v>
      </c>
      <c r="G33" s="357">
        <v>0</v>
      </c>
      <c r="H33" s="357">
        <v>0</v>
      </c>
      <c r="I33" s="357">
        <v>1</v>
      </c>
      <c r="J33" s="357">
        <v>0</v>
      </c>
      <c r="K33" s="357">
        <v>0</v>
      </c>
      <c r="L33" s="357">
        <v>0</v>
      </c>
      <c r="M33" s="357">
        <v>0</v>
      </c>
      <c r="N33" s="357">
        <v>0</v>
      </c>
      <c r="O33" s="357">
        <v>0</v>
      </c>
      <c r="P33" s="357">
        <v>0</v>
      </c>
      <c r="Q33" s="357">
        <v>0</v>
      </c>
      <c r="R33" s="357">
        <v>0</v>
      </c>
      <c r="S33" s="83"/>
    </row>
    <row r="34" spans="1:19" s="85" customFormat="1" ht="16.5" customHeight="1">
      <c r="A34" s="239" t="s">
        <v>685</v>
      </c>
      <c r="B34" s="250" t="s">
        <v>434</v>
      </c>
      <c r="C34" s="356">
        <f t="shared" si="0"/>
        <v>9</v>
      </c>
      <c r="D34" s="389"/>
      <c r="E34" s="387">
        <v>0</v>
      </c>
      <c r="F34" s="357">
        <v>6</v>
      </c>
      <c r="G34" s="357">
        <v>0</v>
      </c>
      <c r="H34" s="357">
        <v>0</v>
      </c>
      <c r="I34" s="357">
        <v>0</v>
      </c>
      <c r="J34" s="357">
        <v>0</v>
      </c>
      <c r="K34" s="357">
        <v>0</v>
      </c>
      <c r="L34" s="357">
        <v>0</v>
      </c>
      <c r="M34" s="357">
        <v>0</v>
      </c>
      <c r="N34" s="357">
        <v>0</v>
      </c>
      <c r="O34" s="357">
        <v>0</v>
      </c>
      <c r="P34" s="357">
        <v>1</v>
      </c>
      <c r="Q34" s="357">
        <v>0</v>
      </c>
      <c r="R34" s="357">
        <v>2</v>
      </c>
      <c r="S34" s="83"/>
    </row>
    <row r="35" spans="1:19" s="85" customFormat="1" ht="16.5" customHeight="1">
      <c r="A35" s="239" t="s">
        <v>686</v>
      </c>
      <c r="B35" s="250" t="s">
        <v>434</v>
      </c>
      <c r="C35" s="356">
        <v>0</v>
      </c>
      <c r="D35" s="389"/>
      <c r="E35" s="387">
        <v>0</v>
      </c>
      <c r="F35" s="357">
        <v>0</v>
      </c>
      <c r="G35" s="357">
        <v>0</v>
      </c>
      <c r="H35" s="357">
        <v>0</v>
      </c>
      <c r="I35" s="357">
        <v>0</v>
      </c>
      <c r="J35" s="357">
        <v>0</v>
      </c>
      <c r="K35" s="357">
        <v>0</v>
      </c>
      <c r="L35" s="357">
        <v>0</v>
      </c>
      <c r="M35" s="357">
        <v>0</v>
      </c>
      <c r="N35" s="357">
        <v>0</v>
      </c>
      <c r="O35" s="357">
        <v>0</v>
      </c>
      <c r="P35" s="357">
        <v>0</v>
      </c>
      <c r="Q35" s="357">
        <v>0</v>
      </c>
      <c r="R35" s="357">
        <v>0</v>
      </c>
      <c r="S35" s="83"/>
    </row>
    <row r="36" spans="1:19" s="84" customFormat="1" ht="16.5" customHeight="1">
      <c r="A36" s="239" t="s">
        <v>353</v>
      </c>
      <c r="B36" s="250" t="s">
        <v>434</v>
      </c>
      <c r="C36" s="356">
        <v>0</v>
      </c>
      <c r="D36" s="389"/>
      <c r="E36" s="387">
        <v>0</v>
      </c>
      <c r="F36" s="357">
        <v>0</v>
      </c>
      <c r="G36" s="357">
        <v>0</v>
      </c>
      <c r="H36" s="357">
        <v>0</v>
      </c>
      <c r="I36" s="357">
        <v>0</v>
      </c>
      <c r="J36" s="357">
        <v>0</v>
      </c>
      <c r="K36" s="357">
        <v>0</v>
      </c>
      <c r="L36" s="357">
        <v>0</v>
      </c>
      <c r="M36" s="357">
        <v>0</v>
      </c>
      <c r="N36" s="357">
        <v>0</v>
      </c>
      <c r="O36" s="357">
        <v>0</v>
      </c>
      <c r="P36" s="357">
        <v>0</v>
      </c>
      <c r="Q36" s="357">
        <v>0</v>
      </c>
      <c r="R36" s="357">
        <v>0</v>
      </c>
      <c r="S36" s="82"/>
    </row>
    <row r="37" spans="1:19" s="85" customFormat="1" ht="16.5" customHeight="1">
      <c r="A37" s="239" t="s">
        <v>354</v>
      </c>
      <c r="B37" s="250" t="s">
        <v>434</v>
      </c>
      <c r="C37" s="356">
        <f>SUM(C27:C36)-C26</f>
        <v>0</v>
      </c>
      <c r="D37" s="389">
        <f t="shared" ref="D37:R37" si="1">SUM(D27:D36)-D26</f>
        <v>0</v>
      </c>
      <c r="E37" s="387">
        <f t="shared" si="1"/>
        <v>0</v>
      </c>
      <c r="F37" s="356">
        <f t="shared" si="1"/>
        <v>0</v>
      </c>
      <c r="G37" s="356">
        <f t="shared" si="1"/>
        <v>0</v>
      </c>
      <c r="H37" s="356">
        <f t="shared" si="1"/>
        <v>0</v>
      </c>
      <c r="I37" s="356">
        <f t="shared" si="1"/>
        <v>0</v>
      </c>
      <c r="J37" s="356">
        <f t="shared" si="1"/>
        <v>0</v>
      </c>
      <c r="K37" s="356">
        <f t="shared" si="1"/>
        <v>0</v>
      </c>
      <c r="L37" s="356">
        <f t="shared" si="1"/>
        <v>0</v>
      </c>
      <c r="M37" s="356">
        <f t="shared" si="1"/>
        <v>0</v>
      </c>
      <c r="N37" s="356">
        <f t="shared" si="1"/>
        <v>0</v>
      </c>
      <c r="O37" s="356">
        <f t="shared" si="1"/>
        <v>0</v>
      </c>
      <c r="P37" s="356">
        <f t="shared" si="1"/>
        <v>0</v>
      </c>
      <c r="Q37" s="356">
        <f t="shared" si="1"/>
        <v>0</v>
      </c>
      <c r="R37" s="356">
        <f t="shared" si="1"/>
        <v>0</v>
      </c>
      <c r="S37" s="83"/>
    </row>
    <row r="38" spans="1:19" s="84" customFormat="1" ht="16.5" customHeight="1">
      <c r="A38" s="237" t="s">
        <v>355</v>
      </c>
      <c r="B38" s="250" t="s">
        <v>434</v>
      </c>
      <c r="C38" s="356">
        <v>747.41666699999996</v>
      </c>
      <c r="D38" s="389"/>
      <c r="E38" s="387">
        <v>50</v>
      </c>
      <c r="F38" s="357">
        <v>47</v>
      </c>
      <c r="G38" s="357">
        <v>30</v>
      </c>
      <c r="H38" s="357">
        <v>0</v>
      </c>
      <c r="I38" s="357">
        <v>26</v>
      </c>
      <c r="J38" s="357">
        <v>60</v>
      </c>
      <c r="K38" s="357">
        <v>58.75</v>
      </c>
      <c r="L38" s="357">
        <v>80</v>
      </c>
      <c r="M38" s="357">
        <v>70</v>
      </c>
      <c r="N38" s="357">
        <v>68.25</v>
      </c>
      <c r="O38" s="357">
        <v>69.75</v>
      </c>
      <c r="P38" s="357">
        <v>70</v>
      </c>
      <c r="Q38" s="357">
        <v>67.666667000000004</v>
      </c>
      <c r="R38" s="357">
        <v>50</v>
      </c>
      <c r="S38" s="82"/>
    </row>
    <row r="39" spans="1:19" s="84" customFormat="1" ht="16.5" customHeight="1">
      <c r="A39" s="239" t="s">
        <v>687</v>
      </c>
      <c r="B39" s="250" t="s">
        <v>434</v>
      </c>
      <c r="C39" s="356">
        <v>0</v>
      </c>
      <c r="D39" s="389"/>
      <c r="E39" s="387">
        <v>0</v>
      </c>
      <c r="F39" s="357">
        <v>0</v>
      </c>
      <c r="G39" s="357">
        <v>0</v>
      </c>
      <c r="H39" s="357">
        <v>0</v>
      </c>
      <c r="I39" s="357">
        <v>0</v>
      </c>
      <c r="J39" s="357">
        <v>0</v>
      </c>
      <c r="K39" s="357">
        <v>0</v>
      </c>
      <c r="L39" s="357">
        <v>0</v>
      </c>
      <c r="M39" s="357">
        <v>0</v>
      </c>
      <c r="N39" s="357">
        <v>0</v>
      </c>
      <c r="O39" s="357">
        <v>0</v>
      </c>
      <c r="P39" s="357">
        <v>0</v>
      </c>
      <c r="Q39" s="357">
        <v>0</v>
      </c>
      <c r="R39" s="357">
        <v>0</v>
      </c>
      <c r="S39" s="82"/>
    </row>
    <row r="40" spans="1:19" s="84" customFormat="1" ht="16.5" customHeight="1">
      <c r="A40" s="239" t="s">
        <v>688</v>
      </c>
      <c r="B40" s="250" t="s">
        <v>434</v>
      </c>
      <c r="C40" s="356"/>
      <c r="D40" s="389"/>
      <c r="E40" s="387">
        <v>0</v>
      </c>
      <c r="F40" s="357">
        <v>0</v>
      </c>
      <c r="G40" s="357">
        <v>0</v>
      </c>
      <c r="H40" s="357">
        <v>0</v>
      </c>
      <c r="I40" s="357">
        <v>0</v>
      </c>
      <c r="J40" s="357"/>
      <c r="K40" s="357">
        <v>0</v>
      </c>
      <c r="L40" s="357">
        <v>0</v>
      </c>
      <c r="M40" s="357">
        <v>0</v>
      </c>
      <c r="N40" s="357">
        <v>0</v>
      </c>
      <c r="O40" s="357">
        <v>0</v>
      </c>
      <c r="P40" s="357">
        <v>0</v>
      </c>
      <c r="Q40" s="357">
        <v>0</v>
      </c>
      <c r="R40" s="357">
        <v>0</v>
      </c>
      <c r="S40" s="82"/>
    </row>
    <row r="41" spans="1:19" s="84" customFormat="1" ht="16.5" customHeight="1">
      <c r="A41" s="239" t="s">
        <v>689</v>
      </c>
      <c r="B41" s="250" t="s">
        <v>434</v>
      </c>
      <c r="C41" s="356"/>
      <c r="D41" s="389"/>
      <c r="E41" s="387">
        <v>0</v>
      </c>
      <c r="F41" s="357"/>
      <c r="G41" s="357">
        <v>0</v>
      </c>
      <c r="H41" s="357">
        <v>0</v>
      </c>
      <c r="I41" s="357">
        <v>0</v>
      </c>
      <c r="J41" s="357">
        <v>0</v>
      </c>
      <c r="K41" s="357">
        <v>0</v>
      </c>
      <c r="L41" s="357">
        <v>0</v>
      </c>
      <c r="M41" s="357">
        <v>0</v>
      </c>
      <c r="N41" s="357">
        <v>0</v>
      </c>
      <c r="O41" s="357">
        <v>0</v>
      </c>
      <c r="P41" s="357"/>
      <c r="Q41" s="357">
        <v>0</v>
      </c>
      <c r="R41" s="357">
        <v>0</v>
      </c>
      <c r="S41" s="82"/>
    </row>
    <row r="42" spans="1:19" s="84" customFormat="1" ht="16.5" customHeight="1">
      <c r="A42" s="239" t="s">
        <v>690</v>
      </c>
      <c r="B42" s="250" t="s">
        <v>434</v>
      </c>
      <c r="C42" s="356">
        <v>176.91666699999999</v>
      </c>
      <c r="D42" s="389"/>
      <c r="E42" s="387">
        <v>19</v>
      </c>
      <c r="F42" s="357">
        <v>12</v>
      </c>
      <c r="G42" s="357">
        <v>1</v>
      </c>
      <c r="H42" s="357">
        <v>0</v>
      </c>
      <c r="I42" s="357">
        <v>3</v>
      </c>
      <c r="J42" s="357">
        <v>19</v>
      </c>
      <c r="K42" s="357">
        <v>20</v>
      </c>
      <c r="L42" s="357">
        <v>6</v>
      </c>
      <c r="M42" s="357">
        <v>15</v>
      </c>
      <c r="N42" s="357">
        <v>27.5</v>
      </c>
      <c r="O42" s="357">
        <v>0</v>
      </c>
      <c r="P42" s="357">
        <v>37</v>
      </c>
      <c r="Q42" s="357">
        <v>11.416667</v>
      </c>
      <c r="R42" s="357">
        <v>6</v>
      </c>
      <c r="S42" s="82"/>
    </row>
    <row r="43" spans="1:19" s="85" customFormat="1" ht="16.5" customHeight="1">
      <c r="A43" s="239" t="s">
        <v>691</v>
      </c>
      <c r="B43" s="250" t="s">
        <v>434</v>
      </c>
      <c r="C43" s="356">
        <v>179.58333300000001</v>
      </c>
      <c r="D43" s="389"/>
      <c r="E43" s="387">
        <v>14</v>
      </c>
      <c r="F43" s="357">
        <v>14</v>
      </c>
      <c r="G43" s="357">
        <v>10</v>
      </c>
      <c r="H43" s="357">
        <v>0</v>
      </c>
      <c r="I43" s="357">
        <v>12</v>
      </c>
      <c r="J43" s="357">
        <v>10</v>
      </c>
      <c r="K43" s="357">
        <v>13</v>
      </c>
      <c r="L43" s="357">
        <v>4</v>
      </c>
      <c r="M43" s="357">
        <v>15</v>
      </c>
      <c r="N43" s="357">
        <v>32.75</v>
      </c>
      <c r="O43" s="357">
        <v>2</v>
      </c>
      <c r="P43" s="357">
        <v>13</v>
      </c>
      <c r="Q43" s="357">
        <v>20.833333</v>
      </c>
      <c r="R43" s="357">
        <v>19</v>
      </c>
      <c r="S43" s="83"/>
    </row>
    <row r="44" spans="1:19" s="84" customFormat="1" ht="16.5" customHeight="1">
      <c r="A44" s="239" t="s">
        <v>692</v>
      </c>
      <c r="B44" s="250" t="s">
        <v>434</v>
      </c>
      <c r="C44" s="356">
        <v>174.91666699999999</v>
      </c>
      <c r="D44" s="389"/>
      <c r="E44" s="387">
        <v>7</v>
      </c>
      <c r="F44" s="357">
        <v>11</v>
      </c>
      <c r="G44" s="357">
        <v>17</v>
      </c>
      <c r="H44" s="357">
        <v>0</v>
      </c>
      <c r="I44" s="357">
        <v>6</v>
      </c>
      <c r="J44" s="357">
        <v>5</v>
      </c>
      <c r="K44" s="357">
        <v>7.75</v>
      </c>
      <c r="L44" s="357">
        <v>2</v>
      </c>
      <c r="M44" s="357">
        <v>10</v>
      </c>
      <c r="N44" s="357">
        <v>7</v>
      </c>
      <c r="O44" s="357">
        <v>64.75</v>
      </c>
      <c r="P44" s="357">
        <v>9</v>
      </c>
      <c r="Q44" s="357">
        <v>21.416667</v>
      </c>
      <c r="R44" s="357">
        <v>7</v>
      </c>
      <c r="S44" s="82"/>
    </row>
    <row r="45" spans="1:19" s="84" customFormat="1" ht="16.5" customHeight="1">
      <c r="A45" s="239" t="s">
        <v>693</v>
      </c>
      <c r="B45" s="250" t="s">
        <v>434</v>
      </c>
      <c r="C45" s="356">
        <v>186</v>
      </c>
      <c r="D45" s="389"/>
      <c r="E45" s="387">
        <v>10</v>
      </c>
      <c r="F45" s="357">
        <v>10</v>
      </c>
      <c r="G45" s="357">
        <v>2</v>
      </c>
      <c r="H45" s="357">
        <v>0</v>
      </c>
      <c r="I45" s="357">
        <v>5</v>
      </c>
      <c r="J45" s="357">
        <v>25</v>
      </c>
      <c r="K45" s="357">
        <v>17</v>
      </c>
      <c r="L45" s="357">
        <v>61</v>
      </c>
      <c r="M45" s="357">
        <v>18</v>
      </c>
      <c r="N45" s="357">
        <v>1</v>
      </c>
      <c r="O45" s="357">
        <v>3</v>
      </c>
      <c r="P45" s="357">
        <v>8</v>
      </c>
      <c r="Q45" s="357">
        <v>14</v>
      </c>
      <c r="R45" s="357">
        <v>12</v>
      </c>
      <c r="S45" s="82"/>
    </row>
    <row r="46" spans="1:19" s="84" customFormat="1" ht="16.5" customHeight="1">
      <c r="A46" s="239" t="s">
        <v>694</v>
      </c>
      <c r="B46" s="250" t="s">
        <v>434</v>
      </c>
      <c r="C46" s="356">
        <v>30</v>
      </c>
      <c r="D46" s="389"/>
      <c r="E46" s="387">
        <v>0</v>
      </c>
      <c r="F46" s="357">
        <v>0</v>
      </c>
      <c r="G46" s="357">
        <v>0</v>
      </c>
      <c r="H46" s="357">
        <v>0</v>
      </c>
      <c r="I46" s="357">
        <v>0</v>
      </c>
      <c r="J46" s="357">
        <v>1</v>
      </c>
      <c r="K46" s="357">
        <v>1</v>
      </c>
      <c r="L46" s="357">
        <v>7</v>
      </c>
      <c r="M46" s="357">
        <v>12</v>
      </c>
      <c r="N46" s="357">
        <v>0</v>
      </c>
      <c r="O46" s="357">
        <v>0</v>
      </c>
      <c r="P46" s="357">
        <v>3</v>
      </c>
      <c r="Q46" s="357">
        <v>0</v>
      </c>
      <c r="R46" s="357">
        <v>6</v>
      </c>
      <c r="S46" s="82"/>
    </row>
    <row r="47" spans="1:19" s="84" customFormat="1" ht="16.5" customHeight="1">
      <c r="A47" s="237" t="s">
        <v>356</v>
      </c>
      <c r="B47" s="250" t="s">
        <v>434</v>
      </c>
      <c r="C47" s="356">
        <v>747.41666699999996</v>
      </c>
      <c r="D47" s="389"/>
      <c r="E47" s="387">
        <v>50</v>
      </c>
      <c r="F47" s="357">
        <v>47</v>
      </c>
      <c r="G47" s="357">
        <v>30</v>
      </c>
      <c r="H47" s="357">
        <v>0</v>
      </c>
      <c r="I47" s="357">
        <v>26</v>
      </c>
      <c r="J47" s="357">
        <v>60</v>
      </c>
      <c r="K47" s="357">
        <v>58.75</v>
      </c>
      <c r="L47" s="357">
        <v>80</v>
      </c>
      <c r="M47" s="357">
        <v>70</v>
      </c>
      <c r="N47" s="357">
        <v>68.25</v>
      </c>
      <c r="O47" s="357">
        <v>69.75</v>
      </c>
      <c r="P47" s="357">
        <v>70</v>
      </c>
      <c r="Q47" s="357">
        <v>67.666667000000004</v>
      </c>
      <c r="R47" s="357">
        <v>50</v>
      </c>
      <c r="S47" s="82"/>
    </row>
    <row r="48" spans="1:19" s="85" customFormat="1" ht="16.5" customHeight="1">
      <c r="A48" s="239" t="s">
        <v>357</v>
      </c>
      <c r="B48" s="250" t="s">
        <v>434</v>
      </c>
      <c r="C48" s="356">
        <v>461.08333299999998</v>
      </c>
      <c r="D48" s="389"/>
      <c r="E48" s="387">
        <v>33</v>
      </c>
      <c r="F48" s="357">
        <v>27</v>
      </c>
      <c r="G48" s="357">
        <v>30</v>
      </c>
      <c r="H48" s="357">
        <v>0</v>
      </c>
      <c r="I48" s="357">
        <v>23</v>
      </c>
      <c r="J48" s="357">
        <v>55</v>
      </c>
      <c r="K48" s="357">
        <v>39.75</v>
      </c>
      <c r="L48" s="357">
        <v>23</v>
      </c>
      <c r="M48" s="357">
        <v>31</v>
      </c>
      <c r="N48" s="357">
        <v>32.166666999999997</v>
      </c>
      <c r="O48" s="357">
        <v>59.75</v>
      </c>
      <c r="P48" s="357">
        <v>25</v>
      </c>
      <c r="Q48" s="357">
        <v>32.416666999999997</v>
      </c>
      <c r="R48" s="357">
        <v>50</v>
      </c>
      <c r="S48" s="83"/>
    </row>
    <row r="49" spans="1:19" s="84" customFormat="1" ht="16.5" customHeight="1">
      <c r="A49" s="239" t="s">
        <v>358</v>
      </c>
      <c r="B49" s="250" t="s">
        <v>434</v>
      </c>
      <c r="C49" s="356">
        <v>207.33333300000001</v>
      </c>
      <c r="D49" s="389"/>
      <c r="E49" s="387">
        <v>14</v>
      </c>
      <c r="F49" s="357">
        <v>16</v>
      </c>
      <c r="G49" s="357">
        <v>0</v>
      </c>
      <c r="H49" s="357">
        <v>0</v>
      </c>
      <c r="I49" s="357">
        <v>3</v>
      </c>
      <c r="J49" s="357">
        <v>5</v>
      </c>
      <c r="K49" s="357">
        <v>10</v>
      </c>
      <c r="L49" s="357">
        <v>32</v>
      </c>
      <c r="M49" s="357">
        <v>31</v>
      </c>
      <c r="N49" s="357">
        <v>35.083333000000003</v>
      </c>
      <c r="O49" s="357">
        <v>10</v>
      </c>
      <c r="P49" s="357">
        <v>26</v>
      </c>
      <c r="Q49" s="357">
        <v>25.25</v>
      </c>
      <c r="R49" s="357">
        <v>0</v>
      </c>
      <c r="S49" s="82"/>
    </row>
    <row r="50" spans="1:19" s="84" customFormat="1" ht="16.5" customHeight="1">
      <c r="A50" s="239" t="s">
        <v>387</v>
      </c>
      <c r="B50" s="250" t="s">
        <v>434</v>
      </c>
      <c r="C50" s="356">
        <v>79</v>
      </c>
      <c r="D50" s="389"/>
      <c r="E50" s="387">
        <v>3</v>
      </c>
      <c r="F50" s="357">
        <v>4</v>
      </c>
      <c r="G50" s="357">
        <v>0</v>
      </c>
      <c r="H50" s="357">
        <v>0</v>
      </c>
      <c r="I50" s="357">
        <v>0</v>
      </c>
      <c r="J50" s="357">
        <v>0</v>
      </c>
      <c r="K50" s="357">
        <v>9</v>
      </c>
      <c r="L50" s="357">
        <v>25</v>
      </c>
      <c r="M50" s="357">
        <v>8</v>
      </c>
      <c r="N50" s="357">
        <v>1</v>
      </c>
      <c r="O50" s="357">
        <v>0</v>
      </c>
      <c r="P50" s="357">
        <v>19</v>
      </c>
      <c r="Q50" s="357">
        <v>10</v>
      </c>
      <c r="R50" s="357">
        <v>0</v>
      </c>
      <c r="S50" s="82"/>
    </row>
    <row r="51" spans="1:19" s="84" customFormat="1" ht="16.5" customHeight="1">
      <c r="A51" s="237" t="s">
        <v>359</v>
      </c>
      <c r="B51" s="250" t="s">
        <v>434</v>
      </c>
      <c r="C51" s="356">
        <v>747.41666699999996</v>
      </c>
      <c r="D51" s="389"/>
      <c r="E51" s="387">
        <v>50</v>
      </c>
      <c r="F51" s="357">
        <v>47</v>
      </c>
      <c r="G51" s="357">
        <v>30</v>
      </c>
      <c r="H51" s="357">
        <v>0</v>
      </c>
      <c r="I51" s="357">
        <v>26</v>
      </c>
      <c r="J51" s="357">
        <v>60</v>
      </c>
      <c r="K51" s="357">
        <v>58.75</v>
      </c>
      <c r="L51" s="357">
        <v>80</v>
      </c>
      <c r="M51" s="357">
        <v>70</v>
      </c>
      <c r="N51" s="357">
        <v>68.25</v>
      </c>
      <c r="O51" s="357">
        <v>69.75</v>
      </c>
      <c r="P51" s="357">
        <v>70</v>
      </c>
      <c r="Q51" s="357">
        <v>67.666667000000004</v>
      </c>
      <c r="R51" s="357">
        <v>50</v>
      </c>
      <c r="S51" s="82"/>
    </row>
    <row r="52" spans="1:19" s="84" customFormat="1" ht="16.5" customHeight="1">
      <c r="A52" s="239" t="s">
        <v>360</v>
      </c>
      <c r="B52" s="250" t="s">
        <v>434</v>
      </c>
      <c r="C52" s="356">
        <v>601.91666699999996</v>
      </c>
      <c r="D52" s="389"/>
      <c r="E52" s="387">
        <v>48</v>
      </c>
      <c r="F52" s="357">
        <v>47</v>
      </c>
      <c r="G52" s="357">
        <v>30</v>
      </c>
      <c r="H52" s="357">
        <v>0</v>
      </c>
      <c r="I52" s="357">
        <v>26</v>
      </c>
      <c r="J52" s="357">
        <v>59</v>
      </c>
      <c r="K52" s="357">
        <v>56.75</v>
      </c>
      <c r="L52" s="357">
        <v>30</v>
      </c>
      <c r="M52" s="357">
        <v>70</v>
      </c>
      <c r="N52" s="357">
        <v>47.75</v>
      </c>
      <c r="O52" s="357">
        <v>59.75</v>
      </c>
      <c r="P52" s="357">
        <v>15</v>
      </c>
      <c r="Q52" s="357">
        <v>62.666666999999997</v>
      </c>
      <c r="R52" s="357">
        <v>50</v>
      </c>
      <c r="S52" s="82"/>
    </row>
    <row r="53" spans="1:19" s="85" customFormat="1" ht="16.5" customHeight="1">
      <c r="A53" s="239" t="s">
        <v>361</v>
      </c>
      <c r="B53" s="250" t="s">
        <v>434</v>
      </c>
      <c r="C53" s="356">
        <v>5</v>
      </c>
      <c r="D53" s="389"/>
      <c r="E53" s="387">
        <v>2</v>
      </c>
      <c r="F53" s="357">
        <v>0</v>
      </c>
      <c r="G53" s="357">
        <v>0</v>
      </c>
      <c r="H53" s="357">
        <v>0</v>
      </c>
      <c r="I53" s="357">
        <v>0</v>
      </c>
      <c r="J53" s="357">
        <v>1</v>
      </c>
      <c r="K53" s="357">
        <v>2</v>
      </c>
      <c r="L53" s="357">
        <v>0</v>
      </c>
      <c r="M53" s="357">
        <v>0</v>
      </c>
      <c r="N53" s="357">
        <v>0</v>
      </c>
      <c r="O53" s="357">
        <v>0</v>
      </c>
      <c r="P53" s="357">
        <v>0</v>
      </c>
      <c r="Q53" s="357">
        <v>0</v>
      </c>
      <c r="R53" s="357">
        <v>0</v>
      </c>
      <c r="S53" s="83"/>
    </row>
    <row r="54" spans="1:19" s="84" customFormat="1" ht="16.5" customHeight="1">
      <c r="A54" s="239" t="s">
        <v>362</v>
      </c>
      <c r="B54" s="250" t="s">
        <v>434</v>
      </c>
      <c r="C54" s="356">
        <v>140.5</v>
      </c>
      <c r="D54" s="389"/>
      <c r="E54" s="387">
        <v>0</v>
      </c>
      <c r="F54" s="357">
        <v>0</v>
      </c>
      <c r="G54" s="357">
        <v>0</v>
      </c>
      <c r="H54" s="357">
        <v>0</v>
      </c>
      <c r="I54" s="357">
        <v>0</v>
      </c>
      <c r="J54" s="357">
        <v>0</v>
      </c>
      <c r="K54" s="357">
        <v>0</v>
      </c>
      <c r="L54" s="357">
        <v>50</v>
      </c>
      <c r="M54" s="357">
        <v>0</v>
      </c>
      <c r="N54" s="357">
        <v>20.5</v>
      </c>
      <c r="O54" s="357">
        <v>10</v>
      </c>
      <c r="P54" s="357">
        <v>55</v>
      </c>
      <c r="Q54" s="357">
        <v>5</v>
      </c>
      <c r="R54" s="357">
        <v>0</v>
      </c>
      <c r="S54" s="82"/>
    </row>
    <row r="55" spans="1:19" s="84" customFormat="1" ht="16.5" customHeight="1">
      <c r="A55" s="237" t="s">
        <v>363</v>
      </c>
      <c r="B55" s="250" t="s">
        <v>434</v>
      </c>
      <c r="C55" s="356">
        <v>747.41666699999996</v>
      </c>
      <c r="D55" s="389"/>
      <c r="E55" s="387">
        <v>50</v>
      </c>
      <c r="F55" s="357">
        <v>47</v>
      </c>
      <c r="G55" s="357">
        <v>30</v>
      </c>
      <c r="H55" s="357">
        <v>0</v>
      </c>
      <c r="I55" s="357">
        <v>26</v>
      </c>
      <c r="J55" s="357">
        <v>60</v>
      </c>
      <c r="K55" s="357">
        <v>58.75</v>
      </c>
      <c r="L55" s="357">
        <v>80</v>
      </c>
      <c r="M55" s="357">
        <v>70</v>
      </c>
      <c r="N55" s="357">
        <v>68.25</v>
      </c>
      <c r="O55" s="357">
        <v>69.75</v>
      </c>
      <c r="P55" s="357">
        <v>70</v>
      </c>
      <c r="Q55" s="357">
        <v>67.666667000000004</v>
      </c>
      <c r="R55" s="357">
        <v>50</v>
      </c>
      <c r="S55" s="82"/>
    </row>
    <row r="56" spans="1:19" s="84" customFormat="1" ht="16.5" customHeight="1">
      <c r="A56" s="239" t="s">
        <v>695</v>
      </c>
      <c r="B56" s="250" t="s">
        <v>434</v>
      </c>
      <c r="C56" s="356">
        <v>340.41666700000002</v>
      </c>
      <c r="D56" s="389"/>
      <c r="E56" s="387">
        <v>13</v>
      </c>
      <c r="F56" s="357">
        <v>19</v>
      </c>
      <c r="G56" s="357">
        <v>10</v>
      </c>
      <c r="H56" s="357">
        <v>0</v>
      </c>
      <c r="I56" s="357">
        <v>26</v>
      </c>
      <c r="J56" s="357">
        <v>43</v>
      </c>
      <c r="K56" s="357">
        <v>38.75</v>
      </c>
      <c r="L56" s="357">
        <v>16</v>
      </c>
      <c r="M56" s="357">
        <v>34</v>
      </c>
      <c r="N56" s="357">
        <v>31.916667</v>
      </c>
      <c r="O56" s="357">
        <v>50.75</v>
      </c>
      <c r="P56" s="357">
        <v>11</v>
      </c>
      <c r="Q56" s="357">
        <v>11</v>
      </c>
      <c r="R56" s="357">
        <v>36</v>
      </c>
      <c r="S56" s="82"/>
    </row>
    <row r="57" spans="1:19" s="84" customFormat="1" ht="16.5" customHeight="1">
      <c r="A57" s="239" t="s">
        <v>696</v>
      </c>
      <c r="B57" s="250" t="s">
        <v>434</v>
      </c>
      <c r="C57" s="356">
        <v>309</v>
      </c>
      <c r="D57" s="389"/>
      <c r="E57" s="387">
        <v>30</v>
      </c>
      <c r="F57" s="357">
        <v>28</v>
      </c>
      <c r="G57" s="357">
        <v>20</v>
      </c>
      <c r="H57" s="357">
        <v>0</v>
      </c>
      <c r="I57" s="357">
        <v>0</v>
      </c>
      <c r="J57" s="357">
        <v>13</v>
      </c>
      <c r="K57" s="357">
        <v>20</v>
      </c>
      <c r="L57" s="357">
        <v>52</v>
      </c>
      <c r="M57" s="357">
        <v>14</v>
      </c>
      <c r="N57" s="357">
        <v>35.333333000000003</v>
      </c>
      <c r="O57" s="357">
        <v>10</v>
      </c>
      <c r="P57" s="357">
        <v>27</v>
      </c>
      <c r="Q57" s="357">
        <v>51.666666999999997</v>
      </c>
      <c r="R57" s="357">
        <v>8</v>
      </c>
      <c r="S57" s="82"/>
    </row>
    <row r="58" spans="1:19" s="85" customFormat="1" ht="16.5" customHeight="1">
      <c r="A58" s="239" t="s">
        <v>697</v>
      </c>
      <c r="B58" s="250" t="s">
        <v>434</v>
      </c>
      <c r="C58" s="356">
        <v>86</v>
      </c>
      <c r="D58" s="389"/>
      <c r="E58" s="387">
        <v>7</v>
      </c>
      <c r="F58" s="357">
        <v>0</v>
      </c>
      <c r="G58" s="357">
        <v>0</v>
      </c>
      <c r="H58" s="357">
        <v>0</v>
      </c>
      <c r="I58" s="357">
        <v>0</v>
      </c>
      <c r="J58" s="357">
        <v>4</v>
      </c>
      <c r="K58" s="357">
        <v>0</v>
      </c>
      <c r="L58" s="357">
        <v>12</v>
      </c>
      <c r="M58" s="357">
        <v>18</v>
      </c>
      <c r="N58" s="357">
        <v>0</v>
      </c>
      <c r="O58" s="357">
        <v>9</v>
      </c>
      <c r="P58" s="357">
        <v>31</v>
      </c>
      <c r="Q58" s="357">
        <v>5</v>
      </c>
      <c r="R58" s="357">
        <v>0</v>
      </c>
      <c r="S58" s="83"/>
    </row>
    <row r="59" spans="1:19" s="84" customFormat="1" ht="16.5" customHeight="1">
      <c r="A59" s="239" t="s">
        <v>698</v>
      </c>
      <c r="B59" s="250" t="s">
        <v>434</v>
      </c>
      <c r="C59" s="356"/>
      <c r="D59" s="389"/>
      <c r="E59" s="387">
        <v>0</v>
      </c>
      <c r="F59" s="357">
        <v>0</v>
      </c>
      <c r="G59" s="357">
        <v>0</v>
      </c>
      <c r="H59" s="357">
        <v>0</v>
      </c>
      <c r="I59" s="357">
        <v>0</v>
      </c>
      <c r="J59" s="357"/>
      <c r="K59" s="357">
        <v>0</v>
      </c>
      <c r="L59" s="357">
        <v>0</v>
      </c>
      <c r="M59" s="357">
        <v>0</v>
      </c>
      <c r="N59" s="357">
        <v>0</v>
      </c>
      <c r="O59" s="357">
        <v>0</v>
      </c>
      <c r="P59" s="357">
        <v>0</v>
      </c>
      <c r="Q59" s="357">
        <v>0</v>
      </c>
      <c r="R59" s="357">
        <v>0</v>
      </c>
      <c r="S59" s="82"/>
    </row>
    <row r="60" spans="1:19" s="84" customFormat="1" ht="16.5" customHeight="1">
      <c r="A60" s="239" t="s">
        <v>699</v>
      </c>
      <c r="B60" s="250" t="s">
        <v>434</v>
      </c>
      <c r="C60" s="356">
        <v>0</v>
      </c>
      <c r="D60" s="389"/>
      <c r="E60" s="387">
        <v>0</v>
      </c>
      <c r="F60" s="357">
        <v>0</v>
      </c>
      <c r="G60" s="357">
        <v>0</v>
      </c>
      <c r="H60" s="357">
        <v>0</v>
      </c>
      <c r="I60" s="357">
        <v>0</v>
      </c>
      <c r="J60" s="357">
        <v>0</v>
      </c>
      <c r="K60" s="357">
        <v>0</v>
      </c>
      <c r="L60" s="357">
        <v>0</v>
      </c>
      <c r="M60" s="357">
        <v>0</v>
      </c>
      <c r="N60" s="357">
        <v>0</v>
      </c>
      <c r="O60" s="357">
        <v>0</v>
      </c>
      <c r="P60" s="357">
        <v>0</v>
      </c>
      <c r="Q60" s="357">
        <v>0</v>
      </c>
      <c r="R60" s="357">
        <v>0</v>
      </c>
      <c r="S60" s="82"/>
    </row>
    <row r="61" spans="1:19" s="84" customFormat="1" ht="16.5" customHeight="1">
      <c r="A61" s="239" t="s">
        <v>700</v>
      </c>
      <c r="B61" s="250" t="s">
        <v>434</v>
      </c>
      <c r="C61" s="356">
        <v>12</v>
      </c>
      <c r="D61" s="389"/>
      <c r="E61" s="387">
        <v>0</v>
      </c>
      <c r="F61" s="357">
        <v>0</v>
      </c>
      <c r="G61" s="357">
        <v>0</v>
      </c>
      <c r="H61" s="357">
        <v>0</v>
      </c>
      <c r="I61" s="357">
        <v>0</v>
      </c>
      <c r="J61" s="357">
        <v>0</v>
      </c>
      <c r="K61" s="357">
        <v>0</v>
      </c>
      <c r="L61" s="357">
        <v>0</v>
      </c>
      <c r="M61" s="357">
        <v>4</v>
      </c>
      <c r="N61" s="357">
        <v>1</v>
      </c>
      <c r="O61" s="357">
        <v>0</v>
      </c>
      <c r="P61" s="357">
        <v>1</v>
      </c>
      <c r="Q61" s="357">
        <v>0</v>
      </c>
      <c r="R61" s="357">
        <v>6</v>
      </c>
      <c r="S61" s="82"/>
    </row>
    <row r="62" spans="1:19" s="84" customFormat="1" ht="16.5" customHeight="1">
      <c r="A62" s="239" t="s">
        <v>701</v>
      </c>
      <c r="B62" s="250" t="s">
        <v>434</v>
      </c>
      <c r="C62" s="356"/>
      <c r="D62" s="389"/>
      <c r="E62" s="387">
        <v>0</v>
      </c>
      <c r="F62" s="357">
        <v>0</v>
      </c>
      <c r="G62" s="357">
        <v>0</v>
      </c>
      <c r="H62" s="357">
        <v>0</v>
      </c>
      <c r="I62" s="357">
        <v>0</v>
      </c>
      <c r="J62" s="357"/>
      <c r="K62" s="357">
        <v>0</v>
      </c>
      <c r="L62" s="357"/>
      <c r="M62" s="357"/>
      <c r="N62" s="357">
        <v>0</v>
      </c>
      <c r="O62" s="357">
        <v>0</v>
      </c>
      <c r="P62" s="357"/>
      <c r="Q62" s="357">
        <v>0</v>
      </c>
      <c r="R62" s="357"/>
      <c r="S62" s="82"/>
    </row>
    <row r="63" spans="1:19" s="84" customFormat="1" ht="16.5" customHeight="1">
      <c r="A63" s="237" t="s">
        <v>364</v>
      </c>
      <c r="B63" s="250" t="s">
        <v>434</v>
      </c>
      <c r="C63" s="356">
        <v>747.41666699999996</v>
      </c>
      <c r="D63" s="389"/>
      <c r="E63" s="387">
        <v>50</v>
      </c>
      <c r="F63" s="357">
        <v>47</v>
      </c>
      <c r="G63" s="357">
        <v>30</v>
      </c>
      <c r="H63" s="357">
        <v>0</v>
      </c>
      <c r="I63" s="357">
        <v>26</v>
      </c>
      <c r="J63" s="357">
        <v>60</v>
      </c>
      <c r="K63" s="357">
        <v>58.75</v>
      </c>
      <c r="L63" s="357">
        <v>80</v>
      </c>
      <c r="M63" s="357">
        <v>70</v>
      </c>
      <c r="N63" s="357">
        <v>68.25</v>
      </c>
      <c r="O63" s="357">
        <v>69.75</v>
      </c>
      <c r="P63" s="357">
        <v>70</v>
      </c>
      <c r="Q63" s="357">
        <v>67.666667000000004</v>
      </c>
      <c r="R63" s="357">
        <v>50</v>
      </c>
      <c r="S63" s="82"/>
    </row>
    <row r="64" spans="1:19" s="84" customFormat="1" ht="16.5" customHeight="1">
      <c r="A64" s="239" t="s">
        <v>365</v>
      </c>
      <c r="B64" s="250" t="s">
        <v>434</v>
      </c>
      <c r="C64" s="356">
        <v>0</v>
      </c>
      <c r="D64" s="389"/>
      <c r="E64" s="387">
        <v>0</v>
      </c>
      <c r="F64" s="357">
        <v>0</v>
      </c>
      <c r="G64" s="357">
        <v>0</v>
      </c>
      <c r="H64" s="357">
        <v>0</v>
      </c>
      <c r="I64" s="357">
        <v>0</v>
      </c>
      <c r="J64" s="357">
        <v>0</v>
      </c>
      <c r="K64" s="357">
        <v>0</v>
      </c>
      <c r="L64" s="357">
        <v>0</v>
      </c>
      <c r="M64" s="357">
        <v>0</v>
      </c>
      <c r="N64" s="357">
        <v>0</v>
      </c>
      <c r="O64" s="357">
        <v>0</v>
      </c>
      <c r="P64" s="357">
        <v>0</v>
      </c>
      <c r="Q64" s="357">
        <v>0</v>
      </c>
      <c r="R64" s="357">
        <v>0</v>
      </c>
      <c r="S64" s="82"/>
    </row>
    <row r="65" spans="1:19" s="84" customFormat="1" ht="16.5" customHeight="1">
      <c r="A65" s="239" t="s">
        <v>366</v>
      </c>
      <c r="B65" s="250" t="s">
        <v>434</v>
      </c>
      <c r="C65" s="356">
        <v>54.416666999999997</v>
      </c>
      <c r="D65" s="389"/>
      <c r="E65" s="387">
        <v>16</v>
      </c>
      <c r="F65" s="357">
        <v>0</v>
      </c>
      <c r="G65" s="357">
        <v>0</v>
      </c>
      <c r="H65" s="357">
        <v>0</v>
      </c>
      <c r="I65" s="357">
        <v>0</v>
      </c>
      <c r="J65" s="357">
        <v>0</v>
      </c>
      <c r="K65" s="357">
        <v>0</v>
      </c>
      <c r="L65" s="357">
        <v>5</v>
      </c>
      <c r="M65" s="357">
        <v>1</v>
      </c>
      <c r="N65" s="357">
        <v>5</v>
      </c>
      <c r="O65" s="357">
        <v>6</v>
      </c>
      <c r="P65" s="357">
        <v>1</v>
      </c>
      <c r="Q65" s="357">
        <v>14.416667</v>
      </c>
      <c r="R65" s="357">
        <v>6</v>
      </c>
      <c r="S65" s="82"/>
    </row>
    <row r="66" spans="1:19" s="85" customFormat="1" ht="16.5" customHeight="1">
      <c r="A66" s="239" t="s">
        <v>367</v>
      </c>
      <c r="B66" s="250" t="s">
        <v>434</v>
      </c>
      <c r="C66" s="356">
        <v>8</v>
      </c>
      <c r="D66" s="389"/>
      <c r="E66" s="387">
        <v>0</v>
      </c>
      <c r="F66" s="357">
        <v>0</v>
      </c>
      <c r="G66" s="357">
        <v>0</v>
      </c>
      <c r="H66" s="357">
        <v>0</v>
      </c>
      <c r="I66" s="357">
        <v>0</v>
      </c>
      <c r="J66" s="357">
        <v>5</v>
      </c>
      <c r="K66" s="357">
        <v>0</v>
      </c>
      <c r="L66" s="357">
        <v>0</v>
      </c>
      <c r="M66" s="357">
        <v>0</v>
      </c>
      <c r="N66" s="357">
        <v>0</v>
      </c>
      <c r="O66" s="357">
        <v>0</v>
      </c>
      <c r="P66" s="357">
        <v>3</v>
      </c>
      <c r="Q66" s="357">
        <v>0</v>
      </c>
      <c r="R66" s="357">
        <v>0</v>
      </c>
      <c r="S66" s="83"/>
    </row>
    <row r="67" spans="1:19" s="84" customFormat="1" ht="16.5" customHeight="1">
      <c r="A67" s="239" t="s">
        <v>368</v>
      </c>
      <c r="B67" s="250" t="s">
        <v>434</v>
      </c>
      <c r="C67" s="356">
        <v>685</v>
      </c>
      <c r="D67" s="389"/>
      <c r="E67" s="387">
        <v>34</v>
      </c>
      <c r="F67" s="357">
        <v>47</v>
      </c>
      <c r="G67" s="357">
        <v>30</v>
      </c>
      <c r="H67" s="357">
        <v>0</v>
      </c>
      <c r="I67" s="357">
        <v>26</v>
      </c>
      <c r="J67" s="357">
        <v>55</v>
      </c>
      <c r="K67" s="357">
        <v>58.75</v>
      </c>
      <c r="L67" s="357">
        <v>75</v>
      </c>
      <c r="M67" s="357">
        <v>69</v>
      </c>
      <c r="N67" s="357">
        <v>63.25</v>
      </c>
      <c r="O67" s="357">
        <v>63.75</v>
      </c>
      <c r="P67" s="357">
        <v>66</v>
      </c>
      <c r="Q67" s="357">
        <v>53.25</v>
      </c>
      <c r="R67" s="357">
        <v>44</v>
      </c>
      <c r="S67" s="82"/>
    </row>
    <row r="68" spans="1:19" s="84" customFormat="1" ht="16.5" customHeight="1">
      <c r="A68" s="237" t="s">
        <v>369</v>
      </c>
      <c r="B68" s="250" t="s">
        <v>434</v>
      </c>
      <c r="C68" s="356">
        <v>747.41666699999996</v>
      </c>
      <c r="D68" s="389"/>
      <c r="E68" s="387">
        <v>50</v>
      </c>
      <c r="F68" s="357">
        <v>47</v>
      </c>
      <c r="G68" s="357">
        <v>30</v>
      </c>
      <c r="H68" s="357">
        <v>0</v>
      </c>
      <c r="I68" s="357">
        <v>26</v>
      </c>
      <c r="J68" s="357">
        <v>60</v>
      </c>
      <c r="K68" s="357">
        <v>58.75</v>
      </c>
      <c r="L68" s="357">
        <v>80</v>
      </c>
      <c r="M68" s="357">
        <v>70</v>
      </c>
      <c r="N68" s="357">
        <v>68.25</v>
      </c>
      <c r="O68" s="357">
        <v>69.75</v>
      </c>
      <c r="P68" s="357">
        <v>70</v>
      </c>
      <c r="Q68" s="357">
        <v>67.666667000000004</v>
      </c>
      <c r="R68" s="357">
        <v>50</v>
      </c>
      <c r="S68" s="82"/>
    </row>
    <row r="69" spans="1:19" s="84" customFormat="1" ht="16.5" customHeight="1">
      <c r="A69" s="239" t="s">
        <v>370</v>
      </c>
      <c r="B69" s="250" t="s">
        <v>434</v>
      </c>
      <c r="C69" s="356">
        <v>632.41666699999996</v>
      </c>
      <c r="D69" s="389"/>
      <c r="E69" s="387">
        <v>32</v>
      </c>
      <c r="F69" s="357">
        <v>47</v>
      </c>
      <c r="G69" s="357">
        <v>29</v>
      </c>
      <c r="H69" s="357">
        <v>0</v>
      </c>
      <c r="I69" s="357">
        <v>26</v>
      </c>
      <c r="J69" s="357">
        <v>26</v>
      </c>
      <c r="K69" s="357">
        <v>58.75</v>
      </c>
      <c r="L69" s="357">
        <v>64</v>
      </c>
      <c r="M69" s="357">
        <v>60</v>
      </c>
      <c r="N69" s="357">
        <v>63.25</v>
      </c>
      <c r="O69" s="357">
        <v>68.75</v>
      </c>
      <c r="P69" s="357">
        <v>69</v>
      </c>
      <c r="Q69" s="357">
        <v>53.666666999999997</v>
      </c>
      <c r="R69" s="357">
        <v>35</v>
      </c>
      <c r="S69" s="82"/>
    </row>
    <row r="70" spans="1:19" s="84" customFormat="1" ht="16.5" customHeight="1">
      <c r="A70" s="239" t="s">
        <v>371</v>
      </c>
      <c r="B70" s="250" t="s">
        <v>434</v>
      </c>
      <c r="C70" s="356">
        <v>9</v>
      </c>
      <c r="D70" s="389"/>
      <c r="E70" s="387">
        <v>2</v>
      </c>
      <c r="F70" s="357">
        <v>0</v>
      </c>
      <c r="G70" s="357">
        <v>0</v>
      </c>
      <c r="H70" s="357">
        <v>0</v>
      </c>
      <c r="I70" s="357">
        <v>0</v>
      </c>
      <c r="J70" s="357">
        <v>5</v>
      </c>
      <c r="K70" s="357">
        <v>0</v>
      </c>
      <c r="L70" s="357">
        <v>0</v>
      </c>
      <c r="M70" s="357">
        <v>2</v>
      </c>
      <c r="N70" s="357">
        <v>0</v>
      </c>
      <c r="O70" s="357">
        <v>0</v>
      </c>
      <c r="P70" s="357">
        <v>0</v>
      </c>
      <c r="Q70" s="357">
        <v>0</v>
      </c>
      <c r="R70" s="357">
        <v>0</v>
      </c>
      <c r="S70" s="82"/>
    </row>
    <row r="71" spans="1:19" s="84" customFormat="1" ht="16.5" customHeight="1">
      <c r="A71" s="239" t="s">
        <v>372</v>
      </c>
      <c r="B71" s="250" t="s">
        <v>434</v>
      </c>
      <c r="C71" s="356">
        <v>16</v>
      </c>
      <c r="D71" s="389"/>
      <c r="E71" s="387">
        <v>10</v>
      </c>
      <c r="F71" s="357">
        <v>0</v>
      </c>
      <c r="G71" s="357">
        <v>1</v>
      </c>
      <c r="H71" s="357">
        <v>0</v>
      </c>
      <c r="I71" s="357">
        <v>0</v>
      </c>
      <c r="J71" s="357">
        <v>0</v>
      </c>
      <c r="K71" s="357">
        <v>0</v>
      </c>
      <c r="L71" s="357">
        <v>0</v>
      </c>
      <c r="M71" s="357">
        <v>0</v>
      </c>
      <c r="N71" s="357">
        <v>0</v>
      </c>
      <c r="O71" s="357">
        <v>1</v>
      </c>
      <c r="P71" s="357">
        <v>0</v>
      </c>
      <c r="Q71" s="357">
        <v>0</v>
      </c>
      <c r="R71" s="357">
        <v>4</v>
      </c>
      <c r="S71" s="82"/>
    </row>
    <row r="72" spans="1:19" s="84" customFormat="1" ht="16.5" customHeight="1">
      <c r="A72" s="239" t="s">
        <v>373</v>
      </c>
      <c r="B72" s="250" t="s">
        <v>434</v>
      </c>
      <c r="C72" s="356"/>
      <c r="D72" s="389"/>
      <c r="E72" s="387"/>
      <c r="F72" s="357"/>
      <c r="G72" s="357"/>
      <c r="H72" s="357"/>
      <c r="I72" s="357"/>
      <c r="J72" s="357"/>
      <c r="K72" s="357"/>
      <c r="L72" s="357"/>
      <c r="M72" s="357"/>
      <c r="N72" s="357"/>
      <c r="O72" s="357"/>
      <c r="P72" s="357"/>
      <c r="Q72" s="357"/>
      <c r="R72" s="357"/>
      <c r="S72" s="82"/>
    </row>
    <row r="73" spans="1:19" ht="16.5" customHeight="1">
      <c r="A73" s="239" t="s">
        <v>374</v>
      </c>
      <c r="B73" s="250" t="s">
        <v>434</v>
      </c>
      <c r="C73" s="356">
        <v>90</v>
      </c>
      <c r="D73" s="389"/>
      <c r="E73" s="387">
        <v>6</v>
      </c>
      <c r="F73" s="357">
        <v>0</v>
      </c>
      <c r="G73" s="357">
        <v>0</v>
      </c>
      <c r="H73" s="357">
        <v>0</v>
      </c>
      <c r="I73" s="357">
        <v>0</v>
      </c>
      <c r="J73" s="357">
        <v>29</v>
      </c>
      <c r="K73" s="357">
        <v>0</v>
      </c>
      <c r="L73" s="357">
        <v>16</v>
      </c>
      <c r="M73" s="357">
        <v>8</v>
      </c>
      <c r="N73" s="357">
        <v>5</v>
      </c>
      <c r="O73" s="357">
        <v>0</v>
      </c>
      <c r="P73" s="357">
        <v>1</v>
      </c>
      <c r="Q73" s="357">
        <v>14</v>
      </c>
      <c r="R73" s="357">
        <v>11</v>
      </c>
    </row>
    <row r="74" spans="1:19" ht="16.5" customHeight="1">
      <c r="A74" s="237" t="s">
        <v>375</v>
      </c>
      <c r="B74" s="250" t="s">
        <v>434</v>
      </c>
      <c r="C74" s="356">
        <v>747.41666699999996</v>
      </c>
      <c r="D74" s="389"/>
      <c r="E74" s="387">
        <v>50</v>
      </c>
      <c r="F74" s="357">
        <v>47</v>
      </c>
      <c r="G74" s="357">
        <v>30</v>
      </c>
      <c r="H74" s="357">
        <v>0</v>
      </c>
      <c r="I74" s="357">
        <v>26</v>
      </c>
      <c r="J74" s="357">
        <v>60</v>
      </c>
      <c r="K74" s="357">
        <v>58.75</v>
      </c>
      <c r="L74" s="357">
        <v>80</v>
      </c>
      <c r="M74" s="357">
        <v>70</v>
      </c>
      <c r="N74" s="357">
        <v>68.25</v>
      </c>
      <c r="O74" s="357">
        <v>69.75</v>
      </c>
      <c r="P74" s="357">
        <v>70</v>
      </c>
      <c r="Q74" s="357">
        <v>67.666667000000004</v>
      </c>
      <c r="R74" s="357">
        <v>50</v>
      </c>
    </row>
    <row r="75" spans="1:19" ht="16.5" customHeight="1">
      <c r="A75" s="239" t="s">
        <v>376</v>
      </c>
      <c r="B75" s="250" t="s">
        <v>434</v>
      </c>
      <c r="C75" s="356">
        <v>131.75</v>
      </c>
      <c r="D75" s="389"/>
      <c r="E75" s="387">
        <v>1</v>
      </c>
      <c r="F75" s="357">
        <v>8</v>
      </c>
      <c r="G75" s="357">
        <v>2</v>
      </c>
      <c r="H75" s="357">
        <v>0</v>
      </c>
      <c r="I75" s="357">
        <v>3</v>
      </c>
      <c r="J75" s="357">
        <v>17</v>
      </c>
      <c r="K75" s="357">
        <v>12</v>
      </c>
      <c r="L75" s="357">
        <v>0</v>
      </c>
      <c r="M75" s="357">
        <v>19</v>
      </c>
      <c r="N75" s="357">
        <v>2</v>
      </c>
      <c r="O75" s="357">
        <v>32.75</v>
      </c>
      <c r="P75" s="357">
        <v>3</v>
      </c>
      <c r="Q75" s="357">
        <v>0</v>
      </c>
      <c r="R75" s="357">
        <v>32</v>
      </c>
    </row>
    <row r="76" spans="1:19" ht="16.5" customHeight="1">
      <c r="A76" s="239" t="s">
        <v>377</v>
      </c>
      <c r="B76" s="250" t="s">
        <v>434</v>
      </c>
      <c r="C76" s="356">
        <v>9</v>
      </c>
      <c r="D76" s="389"/>
      <c r="E76" s="387">
        <v>0</v>
      </c>
      <c r="F76" s="357">
        <v>1</v>
      </c>
      <c r="G76" s="357">
        <v>0</v>
      </c>
      <c r="H76" s="357">
        <v>0</v>
      </c>
      <c r="I76" s="357">
        <v>2</v>
      </c>
      <c r="J76" s="357">
        <v>3</v>
      </c>
      <c r="K76" s="357">
        <v>0</v>
      </c>
      <c r="L76" s="357">
        <v>0</v>
      </c>
      <c r="M76" s="357">
        <v>1</v>
      </c>
      <c r="N76" s="357">
        <v>0</v>
      </c>
      <c r="O76" s="357">
        <v>1</v>
      </c>
      <c r="P76" s="357">
        <v>0</v>
      </c>
      <c r="Q76" s="357">
        <v>1</v>
      </c>
      <c r="R76" s="357">
        <v>0</v>
      </c>
    </row>
    <row r="77" spans="1:19" ht="16.5" customHeight="1">
      <c r="A77" s="239" t="s">
        <v>378</v>
      </c>
      <c r="B77" s="250" t="s">
        <v>434</v>
      </c>
      <c r="C77" s="356">
        <v>244.33333300000001</v>
      </c>
      <c r="D77" s="389"/>
      <c r="E77" s="387">
        <v>9</v>
      </c>
      <c r="F77" s="357">
        <v>18</v>
      </c>
      <c r="G77" s="357">
        <v>14</v>
      </c>
      <c r="H77" s="357">
        <v>0</v>
      </c>
      <c r="I77" s="357">
        <v>8</v>
      </c>
      <c r="J77" s="357">
        <v>20</v>
      </c>
      <c r="K77" s="357">
        <v>28</v>
      </c>
      <c r="L77" s="357">
        <v>13</v>
      </c>
      <c r="M77" s="357">
        <v>22</v>
      </c>
      <c r="N77" s="357">
        <v>49.916666999999997</v>
      </c>
      <c r="O77" s="357">
        <v>11</v>
      </c>
      <c r="P77" s="357">
        <v>12</v>
      </c>
      <c r="Q77" s="357">
        <v>33.416666999999997</v>
      </c>
      <c r="R77" s="357">
        <v>6</v>
      </c>
    </row>
    <row r="78" spans="1:19" ht="16.5" customHeight="1">
      <c r="A78" s="239" t="s">
        <v>379</v>
      </c>
      <c r="B78" s="250" t="s">
        <v>434</v>
      </c>
      <c r="C78" s="356">
        <v>362.33333299999998</v>
      </c>
      <c r="D78" s="389"/>
      <c r="E78" s="387">
        <v>40</v>
      </c>
      <c r="F78" s="357">
        <v>20</v>
      </c>
      <c r="G78" s="357">
        <v>14</v>
      </c>
      <c r="H78" s="357">
        <v>0</v>
      </c>
      <c r="I78" s="357">
        <v>13</v>
      </c>
      <c r="J78" s="357">
        <v>20</v>
      </c>
      <c r="K78" s="357">
        <v>18.75</v>
      </c>
      <c r="L78" s="357">
        <v>67</v>
      </c>
      <c r="M78" s="357">
        <v>28</v>
      </c>
      <c r="N78" s="357">
        <v>16.333333</v>
      </c>
      <c r="O78" s="357">
        <v>25</v>
      </c>
      <c r="P78" s="357">
        <v>55</v>
      </c>
      <c r="Q78" s="357">
        <v>33.25</v>
      </c>
      <c r="R78" s="357">
        <v>12</v>
      </c>
    </row>
    <row r="79" spans="1:19" ht="16.5" customHeight="1">
      <c r="A79" s="239" t="s">
        <v>380</v>
      </c>
      <c r="B79" s="250" t="s">
        <v>434</v>
      </c>
      <c r="C79" s="356">
        <v>0</v>
      </c>
      <c r="D79" s="389"/>
      <c r="E79" s="387">
        <v>0</v>
      </c>
      <c r="F79" s="357">
        <v>0</v>
      </c>
      <c r="G79" s="357">
        <v>0</v>
      </c>
      <c r="H79" s="357">
        <v>0</v>
      </c>
      <c r="I79" s="357">
        <v>0</v>
      </c>
      <c r="J79" s="357">
        <v>0</v>
      </c>
      <c r="K79" s="357">
        <v>0</v>
      </c>
      <c r="L79" s="357">
        <v>0</v>
      </c>
      <c r="M79" s="357">
        <v>0</v>
      </c>
      <c r="N79" s="357">
        <v>0</v>
      </c>
      <c r="O79" s="357">
        <v>0</v>
      </c>
      <c r="P79" s="357">
        <v>0</v>
      </c>
      <c r="Q79" s="357">
        <v>0</v>
      </c>
      <c r="R79" s="357">
        <v>0</v>
      </c>
    </row>
    <row r="80" spans="1:19" ht="16.5" customHeight="1">
      <c r="A80" s="237" t="s">
        <v>562</v>
      </c>
      <c r="B80" s="250" t="s">
        <v>434</v>
      </c>
      <c r="C80" s="356">
        <v>747.41666699999996</v>
      </c>
      <c r="D80" s="389"/>
      <c r="E80" s="387">
        <v>50</v>
      </c>
      <c r="F80" s="357">
        <v>47</v>
      </c>
      <c r="G80" s="357">
        <v>30</v>
      </c>
      <c r="H80" s="357">
        <v>0</v>
      </c>
      <c r="I80" s="357">
        <v>26</v>
      </c>
      <c r="J80" s="357">
        <v>60</v>
      </c>
      <c r="K80" s="357">
        <v>58.75</v>
      </c>
      <c r="L80" s="357">
        <v>80</v>
      </c>
      <c r="M80" s="357">
        <v>70</v>
      </c>
      <c r="N80" s="357">
        <v>68.25</v>
      </c>
      <c r="O80" s="357">
        <v>69.75</v>
      </c>
      <c r="P80" s="357">
        <v>70</v>
      </c>
      <c r="Q80" s="357">
        <v>67.666667000000004</v>
      </c>
      <c r="R80" s="357">
        <v>50</v>
      </c>
    </row>
    <row r="81" spans="1:18" ht="16.5" customHeight="1">
      <c r="A81" s="239" t="s">
        <v>381</v>
      </c>
      <c r="B81" s="250" t="s">
        <v>434</v>
      </c>
      <c r="C81" s="356">
        <v>743.41666699999996</v>
      </c>
      <c r="D81" s="389"/>
      <c r="E81" s="387">
        <v>49</v>
      </c>
      <c r="F81" s="357">
        <v>47</v>
      </c>
      <c r="G81" s="357">
        <v>30</v>
      </c>
      <c r="H81" s="357">
        <v>0</v>
      </c>
      <c r="I81" s="357">
        <v>24</v>
      </c>
      <c r="J81" s="357">
        <v>60</v>
      </c>
      <c r="K81" s="357">
        <v>58.75</v>
      </c>
      <c r="L81" s="357">
        <v>80</v>
      </c>
      <c r="M81" s="357">
        <v>70</v>
      </c>
      <c r="N81" s="357">
        <v>68.25</v>
      </c>
      <c r="O81" s="357">
        <v>69.75</v>
      </c>
      <c r="P81" s="357">
        <v>70</v>
      </c>
      <c r="Q81" s="357">
        <v>67.666667000000004</v>
      </c>
      <c r="R81" s="357">
        <v>49</v>
      </c>
    </row>
    <row r="82" spans="1:18" ht="16.5" customHeight="1">
      <c r="A82" s="239" t="s">
        <v>382</v>
      </c>
      <c r="B82" s="250" t="s">
        <v>434</v>
      </c>
      <c r="C82" s="356">
        <v>4</v>
      </c>
      <c r="D82" s="389"/>
      <c r="E82" s="387">
        <v>1</v>
      </c>
      <c r="F82" s="357">
        <v>0</v>
      </c>
      <c r="G82" s="357">
        <v>0</v>
      </c>
      <c r="H82" s="357">
        <v>0</v>
      </c>
      <c r="I82" s="357">
        <v>2</v>
      </c>
      <c r="J82" s="357">
        <v>0</v>
      </c>
      <c r="K82" s="357">
        <v>0</v>
      </c>
      <c r="L82" s="357">
        <v>0</v>
      </c>
      <c r="M82" s="357">
        <v>0</v>
      </c>
      <c r="N82" s="357">
        <v>0</v>
      </c>
      <c r="O82" s="357">
        <v>0</v>
      </c>
      <c r="P82" s="357">
        <v>0</v>
      </c>
      <c r="Q82" s="357">
        <v>0</v>
      </c>
      <c r="R82" s="357">
        <v>1</v>
      </c>
    </row>
    <row r="83" spans="1:18" ht="16.5" customHeight="1">
      <c r="A83" s="239" t="s">
        <v>383</v>
      </c>
      <c r="B83" s="250" t="s">
        <v>434</v>
      </c>
      <c r="C83" s="356">
        <v>0</v>
      </c>
      <c r="D83" s="389"/>
      <c r="E83" s="387">
        <v>0</v>
      </c>
      <c r="F83" s="357">
        <v>0</v>
      </c>
      <c r="G83" s="357">
        <v>0</v>
      </c>
      <c r="H83" s="357">
        <v>0</v>
      </c>
      <c r="I83" s="357">
        <v>0</v>
      </c>
      <c r="J83" s="357">
        <v>0</v>
      </c>
      <c r="K83" s="357">
        <v>0</v>
      </c>
      <c r="L83" s="357">
        <v>0</v>
      </c>
      <c r="M83" s="357">
        <v>0</v>
      </c>
      <c r="N83" s="357">
        <v>0</v>
      </c>
      <c r="O83" s="357">
        <v>0</v>
      </c>
      <c r="P83" s="357">
        <v>0</v>
      </c>
      <c r="Q83" s="357">
        <v>0</v>
      </c>
      <c r="R83" s="357">
        <v>0</v>
      </c>
    </row>
    <row r="84" spans="1:18" ht="16.5" customHeight="1">
      <c r="A84" s="237" t="s">
        <v>384</v>
      </c>
      <c r="B84" s="250" t="s">
        <v>434</v>
      </c>
      <c r="C84" s="356">
        <v>747.41666699999996</v>
      </c>
      <c r="D84" s="389"/>
      <c r="E84" s="387">
        <v>50</v>
      </c>
      <c r="F84" s="357">
        <v>47</v>
      </c>
      <c r="G84" s="357">
        <v>30</v>
      </c>
      <c r="H84" s="357">
        <v>0</v>
      </c>
      <c r="I84" s="357">
        <v>26</v>
      </c>
      <c r="J84" s="357">
        <v>60</v>
      </c>
      <c r="K84" s="357">
        <v>58.75</v>
      </c>
      <c r="L84" s="357">
        <v>80</v>
      </c>
      <c r="M84" s="357">
        <v>70</v>
      </c>
      <c r="N84" s="357">
        <v>68.25</v>
      </c>
      <c r="O84" s="357">
        <v>69.75</v>
      </c>
      <c r="P84" s="357">
        <v>70</v>
      </c>
      <c r="Q84" s="357">
        <v>67.666667000000004</v>
      </c>
      <c r="R84" s="357">
        <v>50</v>
      </c>
    </row>
    <row r="85" spans="1:18" ht="16.5" customHeight="1">
      <c r="A85" s="239" t="s">
        <v>385</v>
      </c>
      <c r="B85" s="250" t="s">
        <v>434</v>
      </c>
      <c r="C85" s="356"/>
      <c r="D85" s="389"/>
      <c r="E85" s="387"/>
      <c r="F85" s="357"/>
      <c r="G85" s="357"/>
      <c r="H85" s="357"/>
      <c r="I85" s="357"/>
      <c r="J85" s="357"/>
      <c r="K85" s="357"/>
      <c r="L85" s="357"/>
      <c r="M85" s="357"/>
      <c r="N85" s="357"/>
      <c r="O85" s="357"/>
      <c r="P85" s="357"/>
      <c r="Q85" s="357"/>
      <c r="R85" s="357"/>
    </row>
    <row r="86" spans="1:18" ht="16.5" customHeight="1">
      <c r="A86" s="239" t="s">
        <v>386</v>
      </c>
      <c r="B86" s="250" t="s">
        <v>434</v>
      </c>
      <c r="C86" s="356">
        <v>672.83333399999992</v>
      </c>
      <c r="D86" s="389">
        <v>0</v>
      </c>
      <c r="E86" s="387">
        <v>47</v>
      </c>
      <c r="F86" s="357">
        <v>46</v>
      </c>
      <c r="G86" s="357">
        <v>30</v>
      </c>
      <c r="H86" s="357">
        <v>0</v>
      </c>
      <c r="I86" s="357">
        <v>22</v>
      </c>
      <c r="J86" s="357">
        <v>58</v>
      </c>
      <c r="K86" s="357">
        <v>55</v>
      </c>
      <c r="L86" s="357">
        <v>68</v>
      </c>
      <c r="M86" s="357">
        <v>69</v>
      </c>
      <c r="N86" s="357">
        <v>59.416666999999997</v>
      </c>
      <c r="O86" s="357">
        <v>60.75</v>
      </c>
      <c r="P86" s="357">
        <v>55</v>
      </c>
      <c r="Q86" s="357">
        <v>58.666666999999997</v>
      </c>
      <c r="R86" s="357">
        <v>44</v>
      </c>
    </row>
    <row r="87" spans="1:18" ht="16.5" customHeight="1">
      <c r="A87" s="239" t="s">
        <v>387</v>
      </c>
      <c r="B87" s="250" t="s">
        <v>434</v>
      </c>
      <c r="C87" s="356">
        <v>34.25</v>
      </c>
      <c r="D87" s="389"/>
      <c r="E87" s="387">
        <v>3</v>
      </c>
      <c r="F87" s="357">
        <v>1</v>
      </c>
      <c r="G87" s="357">
        <v>0</v>
      </c>
      <c r="H87" s="357">
        <v>0</v>
      </c>
      <c r="I87" s="357">
        <v>4</v>
      </c>
      <c r="J87" s="357">
        <v>2</v>
      </c>
      <c r="K87" s="357">
        <v>1</v>
      </c>
      <c r="L87" s="357">
        <v>0</v>
      </c>
      <c r="M87" s="357">
        <v>1</v>
      </c>
      <c r="N87" s="357">
        <v>5.25</v>
      </c>
      <c r="O87" s="357">
        <v>0</v>
      </c>
      <c r="P87" s="357">
        <v>9</v>
      </c>
      <c r="Q87" s="357">
        <v>3</v>
      </c>
      <c r="R87" s="357">
        <v>5</v>
      </c>
    </row>
    <row r="88" spans="1:18" ht="16.5" customHeight="1">
      <c r="A88" s="239" t="s">
        <v>388</v>
      </c>
      <c r="B88" s="250" t="s">
        <v>434</v>
      </c>
      <c r="C88" s="356">
        <v>40.333333000000003</v>
      </c>
      <c r="D88" s="389"/>
      <c r="E88" s="387">
        <v>0</v>
      </c>
      <c r="F88" s="357">
        <v>0</v>
      </c>
      <c r="G88" s="357">
        <v>0</v>
      </c>
      <c r="H88" s="357">
        <v>0</v>
      </c>
      <c r="I88" s="357">
        <v>0</v>
      </c>
      <c r="J88" s="357">
        <v>0</v>
      </c>
      <c r="K88" s="357">
        <v>2.75</v>
      </c>
      <c r="L88" s="357">
        <v>12</v>
      </c>
      <c r="M88" s="357">
        <v>0</v>
      </c>
      <c r="N88" s="357">
        <v>3.5833330000000001</v>
      </c>
      <c r="O88" s="357">
        <v>9</v>
      </c>
      <c r="P88" s="357">
        <v>6</v>
      </c>
      <c r="Q88" s="357">
        <v>6</v>
      </c>
      <c r="R88" s="357">
        <v>1</v>
      </c>
    </row>
    <row r="89" spans="1:18" ht="16.5" customHeight="1">
      <c r="A89" s="237" t="s">
        <v>432</v>
      </c>
      <c r="B89" s="250" t="s">
        <v>434</v>
      </c>
      <c r="C89" s="356">
        <v>747.41666699999996</v>
      </c>
      <c r="D89" s="389"/>
      <c r="E89" s="387">
        <v>50</v>
      </c>
      <c r="F89" s="357">
        <v>47</v>
      </c>
      <c r="G89" s="357">
        <v>30</v>
      </c>
      <c r="H89" s="357">
        <v>0</v>
      </c>
      <c r="I89" s="357">
        <v>26</v>
      </c>
      <c r="J89" s="357">
        <v>60</v>
      </c>
      <c r="K89" s="357">
        <v>58.75</v>
      </c>
      <c r="L89" s="357">
        <v>80</v>
      </c>
      <c r="M89" s="357">
        <v>70</v>
      </c>
      <c r="N89" s="357">
        <v>68.25</v>
      </c>
      <c r="O89" s="357">
        <v>69.75</v>
      </c>
      <c r="P89" s="357">
        <v>70</v>
      </c>
      <c r="Q89" s="357">
        <v>67.666667000000004</v>
      </c>
      <c r="R89" s="357">
        <v>50</v>
      </c>
    </row>
    <row r="90" spans="1:18" ht="16.5" customHeight="1">
      <c r="A90" s="239" t="s">
        <v>389</v>
      </c>
      <c r="B90" s="250" t="s">
        <v>434</v>
      </c>
      <c r="C90" s="356">
        <v>21</v>
      </c>
      <c r="D90" s="389"/>
      <c r="E90" s="387">
        <v>0</v>
      </c>
      <c r="F90" s="357">
        <v>0</v>
      </c>
      <c r="G90" s="357">
        <v>0</v>
      </c>
      <c r="H90" s="357">
        <v>0</v>
      </c>
      <c r="I90" s="357">
        <v>2</v>
      </c>
      <c r="J90" s="357">
        <v>0</v>
      </c>
      <c r="K90" s="357">
        <v>0</v>
      </c>
      <c r="L90" s="357">
        <v>0</v>
      </c>
      <c r="M90" s="357">
        <v>0</v>
      </c>
      <c r="N90" s="357">
        <v>0</v>
      </c>
      <c r="O90" s="357">
        <v>0</v>
      </c>
      <c r="P90" s="357">
        <v>0</v>
      </c>
      <c r="Q90" s="357">
        <v>0</v>
      </c>
      <c r="R90" s="357">
        <v>19</v>
      </c>
    </row>
    <row r="91" spans="1:18" ht="16.5" customHeight="1">
      <c r="A91" s="239" t="s">
        <v>390</v>
      </c>
      <c r="B91" s="250" t="s">
        <v>434</v>
      </c>
      <c r="C91" s="356">
        <v>726.41666600000008</v>
      </c>
      <c r="D91" s="389"/>
      <c r="E91" s="387">
        <v>50</v>
      </c>
      <c r="F91" s="357">
        <v>47</v>
      </c>
      <c r="G91" s="357">
        <v>30</v>
      </c>
      <c r="H91" s="357">
        <v>0</v>
      </c>
      <c r="I91" s="357">
        <v>24</v>
      </c>
      <c r="J91" s="357">
        <v>60</v>
      </c>
      <c r="K91" s="357">
        <v>58.75</v>
      </c>
      <c r="L91" s="357">
        <v>80</v>
      </c>
      <c r="M91" s="357">
        <v>70</v>
      </c>
      <c r="N91" s="357">
        <v>68.25</v>
      </c>
      <c r="O91" s="357">
        <v>69.75</v>
      </c>
      <c r="P91" s="357">
        <v>70</v>
      </c>
      <c r="Q91" s="357">
        <v>67.666666000000006</v>
      </c>
      <c r="R91" s="357">
        <v>31</v>
      </c>
    </row>
    <row r="92" spans="1:18" ht="16.5" customHeight="1">
      <c r="A92" s="239" t="s">
        <v>391</v>
      </c>
      <c r="B92" s="250" t="s">
        <v>434</v>
      </c>
      <c r="C92" s="356"/>
      <c r="D92" s="389"/>
      <c r="E92" s="387"/>
      <c r="F92" s="357"/>
      <c r="G92" s="357"/>
      <c r="H92" s="357"/>
      <c r="I92" s="357"/>
      <c r="J92" s="357"/>
      <c r="K92" s="357"/>
      <c r="L92" s="357"/>
      <c r="M92" s="357"/>
      <c r="N92" s="357"/>
      <c r="O92" s="357"/>
      <c r="P92" s="357"/>
      <c r="Q92" s="357"/>
      <c r="R92" s="357"/>
    </row>
    <row r="93" spans="1:18" ht="16.5" customHeight="1">
      <c r="A93" s="237" t="s">
        <v>392</v>
      </c>
      <c r="B93" s="250" t="s">
        <v>434</v>
      </c>
      <c r="C93" s="356">
        <v>747.41666699999996</v>
      </c>
      <c r="D93" s="389"/>
      <c r="E93" s="387">
        <v>50</v>
      </c>
      <c r="F93" s="357">
        <v>47</v>
      </c>
      <c r="G93" s="357">
        <v>30</v>
      </c>
      <c r="H93" s="357">
        <v>0</v>
      </c>
      <c r="I93" s="357">
        <v>26</v>
      </c>
      <c r="J93" s="357">
        <v>60</v>
      </c>
      <c r="K93" s="357">
        <v>58.75</v>
      </c>
      <c r="L93" s="357">
        <v>80</v>
      </c>
      <c r="M93" s="357">
        <v>70</v>
      </c>
      <c r="N93" s="357">
        <v>68.25</v>
      </c>
      <c r="O93" s="357">
        <v>69.75</v>
      </c>
      <c r="P93" s="357">
        <v>70</v>
      </c>
      <c r="Q93" s="357">
        <v>67.666667000000004</v>
      </c>
      <c r="R93" s="357">
        <v>50</v>
      </c>
    </row>
    <row r="94" spans="1:18" ht="16.5" customHeight="1">
      <c r="A94" s="239" t="s">
        <v>393</v>
      </c>
      <c r="B94" s="250" t="s">
        <v>434</v>
      </c>
      <c r="C94" s="356">
        <v>423</v>
      </c>
      <c r="D94" s="389"/>
      <c r="E94" s="387">
        <v>32</v>
      </c>
      <c r="F94" s="357">
        <v>46</v>
      </c>
      <c r="G94" s="357">
        <v>0</v>
      </c>
      <c r="H94" s="357">
        <v>0</v>
      </c>
      <c r="I94" s="357">
        <v>0</v>
      </c>
      <c r="J94" s="357">
        <v>60</v>
      </c>
      <c r="K94" s="357">
        <v>14.75</v>
      </c>
      <c r="L94" s="357">
        <v>35</v>
      </c>
      <c r="M94" s="357">
        <v>33</v>
      </c>
      <c r="N94" s="357">
        <v>63.25</v>
      </c>
      <c r="O94" s="357">
        <v>24.75</v>
      </c>
      <c r="P94" s="357">
        <v>64</v>
      </c>
      <c r="Q94" s="357">
        <v>50.25</v>
      </c>
      <c r="R94" s="357">
        <v>0</v>
      </c>
    </row>
    <row r="95" spans="1:18" ht="16.5" customHeight="1">
      <c r="A95" s="239" t="s">
        <v>394</v>
      </c>
      <c r="B95" s="250" t="s">
        <v>434</v>
      </c>
      <c r="C95" s="356">
        <v>36.416666999999997</v>
      </c>
      <c r="D95" s="389"/>
      <c r="E95" s="387">
        <v>7</v>
      </c>
      <c r="F95" s="357">
        <v>1</v>
      </c>
      <c r="G95" s="357">
        <v>3</v>
      </c>
      <c r="H95" s="357">
        <v>0</v>
      </c>
      <c r="I95" s="357">
        <v>4</v>
      </c>
      <c r="J95" s="357">
        <v>0</v>
      </c>
      <c r="K95" s="357">
        <v>5</v>
      </c>
      <c r="L95" s="357">
        <v>1</v>
      </c>
      <c r="M95" s="357">
        <v>2</v>
      </c>
      <c r="N95" s="357">
        <v>0</v>
      </c>
      <c r="O95" s="357">
        <v>0</v>
      </c>
      <c r="P95" s="357">
        <v>0</v>
      </c>
      <c r="Q95" s="357">
        <v>7.4166670000000003</v>
      </c>
      <c r="R95" s="357">
        <v>6</v>
      </c>
    </row>
    <row r="96" spans="1:18" ht="16.5" customHeight="1">
      <c r="A96" s="239" t="s">
        <v>395</v>
      </c>
      <c r="B96" s="250" t="s">
        <v>434</v>
      </c>
      <c r="C96" s="356">
        <v>267</v>
      </c>
      <c r="D96" s="389"/>
      <c r="E96" s="387">
        <v>1</v>
      </c>
      <c r="F96" s="357">
        <v>0</v>
      </c>
      <c r="G96" s="357">
        <v>27</v>
      </c>
      <c r="H96" s="357">
        <v>0</v>
      </c>
      <c r="I96" s="357">
        <v>19</v>
      </c>
      <c r="J96" s="357">
        <v>0</v>
      </c>
      <c r="K96" s="357">
        <v>39</v>
      </c>
      <c r="L96" s="357">
        <v>44</v>
      </c>
      <c r="M96" s="357">
        <v>35</v>
      </c>
      <c r="N96" s="357">
        <v>5</v>
      </c>
      <c r="O96" s="357">
        <v>45</v>
      </c>
      <c r="P96" s="357">
        <v>6</v>
      </c>
      <c r="Q96" s="357">
        <v>10</v>
      </c>
      <c r="R96" s="357">
        <v>36</v>
      </c>
    </row>
    <row r="97" spans="1:18" ht="16.5" customHeight="1">
      <c r="A97" s="239" t="s">
        <v>396</v>
      </c>
      <c r="B97" s="250" t="s">
        <v>434</v>
      </c>
      <c r="C97" s="356">
        <v>0</v>
      </c>
      <c r="D97" s="389"/>
      <c r="E97" s="387">
        <v>0</v>
      </c>
      <c r="F97" s="357">
        <v>0</v>
      </c>
      <c r="G97" s="357">
        <v>0</v>
      </c>
      <c r="H97" s="357">
        <v>0</v>
      </c>
      <c r="I97" s="357">
        <v>0</v>
      </c>
      <c r="J97" s="357">
        <v>0</v>
      </c>
      <c r="K97" s="357">
        <v>0</v>
      </c>
      <c r="L97" s="357">
        <v>0</v>
      </c>
      <c r="M97" s="357">
        <v>0</v>
      </c>
      <c r="N97" s="357">
        <v>0</v>
      </c>
      <c r="O97" s="357">
        <v>0</v>
      </c>
      <c r="P97" s="357">
        <v>0</v>
      </c>
      <c r="Q97" s="357">
        <v>0</v>
      </c>
      <c r="R97" s="357">
        <v>0</v>
      </c>
    </row>
    <row r="98" spans="1:18" ht="16.5" customHeight="1">
      <c r="A98" s="239" t="s">
        <v>397</v>
      </c>
      <c r="B98" s="250" t="s">
        <v>434</v>
      </c>
      <c r="C98" s="356">
        <v>0</v>
      </c>
      <c r="D98" s="389"/>
      <c r="E98" s="387">
        <v>0</v>
      </c>
      <c r="F98" s="357">
        <v>0</v>
      </c>
      <c r="G98" s="357">
        <v>0</v>
      </c>
      <c r="H98" s="357">
        <v>0</v>
      </c>
      <c r="I98" s="357">
        <v>0</v>
      </c>
      <c r="J98" s="357">
        <v>0</v>
      </c>
      <c r="K98" s="357">
        <v>0</v>
      </c>
      <c r="L98" s="357">
        <v>0</v>
      </c>
      <c r="M98" s="357">
        <v>0</v>
      </c>
      <c r="N98" s="357">
        <v>0</v>
      </c>
      <c r="O98" s="357">
        <v>0</v>
      </c>
      <c r="P98" s="357">
        <v>0</v>
      </c>
      <c r="Q98" s="357">
        <v>0</v>
      </c>
      <c r="R98" s="357">
        <v>0</v>
      </c>
    </row>
    <row r="99" spans="1:18" ht="16.5" customHeight="1">
      <c r="A99" s="239" t="s">
        <v>398</v>
      </c>
      <c r="B99" s="250" t="s">
        <v>434</v>
      </c>
      <c r="C99" s="356">
        <v>1</v>
      </c>
      <c r="D99" s="389"/>
      <c r="E99" s="387">
        <v>0</v>
      </c>
      <c r="F99" s="357">
        <v>0</v>
      </c>
      <c r="G99" s="357">
        <v>0</v>
      </c>
      <c r="H99" s="357">
        <v>0</v>
      </c>
      <c r="I99" s="357">
        <v>1</v>
      </c>
      <c r="J99" s="357">
        <v>0</v>
      </c>
      <c r="K99" s="357">
        <v>0</v>
      </c>
      <c r="L99" s="357">
        <v>0</v>
      </c>
      <c r="M99" s="357">
        <v>0</v>
      </c>
      <c r="N99" s="357">
        <v>0</v>
      </c>
      <c r="O99" s="357">
        <v>0</v>
      </c>
      <c r="P99" s="357">
        <v>0</v>
      </c>
      <c r="Q99" s="357">
        <v>0</v>
      </c>
      <c r="R99" s="357">
        <v>0</v>
      </c>
    </row>
    <row r="100" spans="1:18" ht="16.5" customHeight="1">
      <c r="A100" s="239" t="s">
        <v>399</v>
      </c>
      <c r="B100" s="250" t="s">
        <v>434</v>
      </c>
      <c r="C100" s="356">
        <v>20</v>
      </c>
      <c r="D100" s="389"/>
      <c r="E100" s="387">
        <v>10</v>
      </c>
      <c r="F100" s="357">
        <v>0</v>
      </c>
      <c r="G100" s="357">
        <v>0</v>
      </c>
      <c r="H100" s="357">
        <v>0</v>
      </c>
      <c r="I100" s="357">
        <v>2</v>
      </c>
      <c r="J100" s="357">
        <v>0</v>
      </c>
      <c r="K100" s="357">
        <v>0</v>
      </c>
      <c r="L100" s="357">
        <v>0</v>
      </c>
      <c r="M100" s="357">
        <v>0</v>
      </c>
      <c r="N100" s="357">
        <v>0</v>
      </c>
      <c r="O100" s="357">
        <v>0</v>
      </c>
      <c r="P100" s="357">
        <v>0</v>
      </c>
      <c r="Q100" s="357">
        <v>0</v>
      </c>
      <c r="R100" s="357">
        <v>8</v>
      </c>
    </row>
    <row r="101" spans="1:18" ht="16.5" customHeight="1">
      <c r="A101" s="239" t="s">
        <v>400</v>
      </c>
      <c r="B101" s="250" t="s">
        <v>434</v>
      </c>
      <c r="C101" s="356">
        <v>0</v>
      </c>
      <c r="D101" s="389"/>
      <c r="E101" s="387">
        <v>0</v>
      </c>
      <c r="F101" s="357">
        <v>0</v>
      </c>
      <c r="G101" s="357">
        <v>0</v>
      </c>
      <c r="H101" s="357">
        <v>0</v>
      </c>
      <c r="I101" s="357">
        <v>0</v>
      </c>
      <c r="J101" s="357">
        <v>0</v>
      </c>
      <c r="K101" s="357">
        <v>0</v>
      </c>
      <c r="L101" s="357">
        <v>0</v>
      </c>
      <c r="M101" s="357">
        <v>0</v>
      </c>
      <c r="N101" s="357">
        <v>0</v>
      </c>
      <c r="O101" s="357">
        <v>0</v>
      </c>
      <c r="P101" s="357">
        <v>0</v>
      </c>
      <c r="Q101" s="357">
        <v>0</v>
      </c>
      <c r="R101" s="357">
        <v>0</v>
      </c>
    </row>
    <row r="102" spans="1:18" ht="16.5" customHeight="1">
      <c r="A102" s="239" t="s">
        <v>401</v>
      </c>
      <c r="B102" s="250" t="s">
        <v>434</v>
      </c>
      <c r="C102" s="356">
        <v>0</v>
      </c>
      <c r="D102" s="389"/>
      <c r="E102" s="387">
        <v>0</v>
      </c>
      <c r="F102" s="357">
        <v>0</v>
      </c>
      <c r="G102" s="357">
        <v>0</v>
      </c>
      <c r="H102" s="357">
        <v>0</v>
      </c>
      <c r="I102" s="357">
        <v>0</v>
      </c>
      <c r="J102" s="357">
        <v>0</v>
      </c>
      <c r="K102" s="357">
        <v>0</v>
      </c>
      <c r="L102" s="357">
        <v>0</v>
      </c>
      <c r="M102" s="357">
        <v>0</v>
      </c>
      <c r="N102" s="357">
        <v>0</v>
      </c>
      <c r="O102" s="357">
        <v>0</v>
      </c>
      <c r="P102" s="357">
        <v>0</v>
      </c>
      <c r="Q102" s="357">
        <v>0</v>
      </c>
      <c r="R102" s="357">
        <v>0</v>
      </c>
    </row>
    <row r="103" spans="1:18" ht="16.5" customHeight="1">
      <c r="A103" s="252" t="s">
        <v>441</v>
      </c>
      <c r="B103" s="250" t="s">
        <v>434</v>
      </c>
      <c r="C103" s="356">
        <v>0</v>
      </c>
      <c r="D103" s="389"/>
      <c r="E103" s="387">
        <v>0</v>
      </c>
      <c r="F103" s="357">
        <v>0</v>
      </c>
      <c r="G103" s="357">
        <v>0</v>
      </c>
      <c r="H103" s="357">
        <v>0</v>
      </c>
      <c r="I103" s="357">
        <v>0</v>
      </c>
      <c r="J103" s="357">
        <v>0</v>
      </c>
      <c r="K103" s="357">
        <v>0</v>
      </c>
      <c r="L103" s="357">
        <v>0</v>
      </c>
      <c r="M103" s="357">
        <v>0</v>
      </c>
      <c r="N103" s="357">
        <v>0</v>
      </c>
      <c r="O103" s="357">
        <v>0</v>
      </c>
      <c r="P103" s="357">
        <v>0</v>
      </c>
      <c r="Q103" s="357">
        <v>0</v>
      </c>
      <c r="R103" s="357">
        <v>0</v>
      </c>
    </row>
    <row r="104" spans="1:18" ht="16.5" customHeight="1">
      <c r="A104" s="252" t="s">
        <v>442</v>
      </c>
      <c r="B104" s="250" t="s">
        <v>434</v>
      </c>
      <c r="C104" s="356">
        <v>0</v>
      </c>
      <c r="D104" s="389"/>
      <c r="E104" s="387">
        <v>0</v>
      </c>
      <c r="F104" s="357">
        <v>0</v>
      </c>
      <c r="G104" s="357">
        <v>0</v>
      </c>
      <c r="H104" s="357">
        <v>0</v>
      </c>
      <c r="I104" s="357">
        <v>0</v>
      </c>
      <c r="J104" s="357">
        <v>0</v>
      </c>
      <c r="K104" s="357">
        <v>0</v>
      </c>
      <c r="L104" s="357">
        <v>0</v>
      </c>
      <c r="M104" s="357">
        <v>0</v>
      </c>
      <c r="N104" s="357">
        <v>0</v>
      </c>
      <c r="O104" s="357">
        <v>0</v>
      </c>
      <c r="P104" s="357">
        <v>0</v>
      </c>
      <c r="Q104" s="357">
        <v>0</v>
      </c>
      <c r="R104" s="357">
        <v>0</v>
      </c>
    </row>
    <row r="105" spans="1:18" ht="16.5" customHeight="1">
      <c r="A105" s="237" t="s">
        <v>127</v>
      </c>
      <c r="B105" s="250" t="s">
        <v>437</v>
      </c>
      <c r="C105" s="356"/>
      <c r="D105" s="389"/>
      <c r="E105" s="387"/>
      <c r="F105" s="357"/>
      <c r="G105" s="357"/>
      <c r="H105" s="357"/>
      <c r="I105" s="357"/>
      <c r="J105" s="357"/>
      <c r="K105" s="357"/>
      <c r="L105" s="357"/>
      <c r="M105" s="357"/>
      <c r="N105" s="357"/>
      <c r="O105" s="357"/>
      <c r="P105" s="357"/>
      <c r="Q105" s="357"/>
      <c r="R105" s="357"/>
    </row>
    <row r="106" spans="1:18" ht="16.5" customHeight="1">
      <c r="A106" s="237" t="s">
        <v>402</v>
      </c>
      <c r="B106" s="250" t="s">
        <v>434</v>
      </c>
      <c r="C106" s="356"/>
      <c r="D106" s="389"/>
      <c r="E106" s="387"/>
      <c r="F106" s="357"/>
      <c r="G106" s="357"/>
      <c r="H106" s="357"/>
      <c r="I106" s="357"/>
      <c r="J106" s="357"/>
      <c r="K106" s="357"/>
      <c r="L106" s="357"/>
      <c r="M106" s="357"/>
      <c r="N106" s="357"/>
      <c r="O106" s="357"/>
      <c r="P106" s="357"/>
      <c r="Q106" s="357"/>
      <c r="R106" s="357"/>
    </row>
    <row r="107" spans="1:18" ht="16.5" customHeight="1">
      <c r="A107" s="239" t="s">
        <v>403</v>
      </c>
      <c r="B107" s="250" t="s">
        <v>434</v>
      </c>
      <c r="C107" s="356">
        <v>2</v>
      </c>
      <c r="D107" s="389"/>
      <c r="E107" s="387">
        <v>0</v>
      </c>
      <c r="F107" s="357">
        <v>0</v>
      </c>
      <c r="G107" s="357">
        <v>0</v>
      </c>
      <c r="H107" s="357">
        <v>0</v>
      </c>
      <c r="I107" s="357">
        <v>0</v>
      </c>
      <c r="J107" s="357">
        <v>2</v>
      </c>
      <c r="K107" s="357">
        <v>0</v>
      </c>
      <c r="L107" s="357">
        <v>0</v>
      </c>
      <c r="M107" s="357">
        <v>0</v>
      </c>
      <c r="N107" s="357">
        <v>0</v>
      </c>
      <c r="O107" s="357">
        <v>0</v>
      </c>
      <c r="P107" s="357">
        <v>0</v>
      </c>
      <c r="Q107" s="357">
        <v>0</v>
      </c>
      <c r="R107" s="357">
        <v>0</v>
      </c>
    </row>
    <row r="108" spans="1:18" ht="16.5" customHeight="1">
      <c r="A108" s="239" t="s">
        <v>404</v>
      </c>
      <c r="B108" s="250" t="s">
        <v>434</v>
      </c>
      <c r="C108" s="356">
        <v>22</v>
      </c>
      <c r="D108" s="389"/>
      <c r="E108" s="387">
        <v>0</v>
      </c>
      <c r="F108" s="357">
        <v>4</v>
      </c>
      <c r="G108" s="357">
        <v>0</v>
      </c>
      <c r="H108" s="357">
        <v>0</v>
      </c>
      <c r="I108" s="357">
        <v>3</v>
      </c>
      <c r="J108" s="357">
        <v>1</v>
      </c>
      <c r="K108" s="357">
        <v>1</v>
      </c>
      <c r="L108" s="357">
        <v>4</v>
      </c>
      <c r="M108" s="357">
        <v>1</v>
      </c>
      <c r="N108" s="357">
        <v>1</v>
      </c>
      <c r="O108" s="357">
        <v>3</v>
      </c>
      <c r="P108" s="357">
        <v>1</v>
      </c>
      <c r="Q108" s="357">
        <v>2</v>
      </c>
      <c r="R108" s="357">
        <v>1</v>
      </c>
    </row>
    <row r="109" spans="1:18" ht="16.5" customHeight="1">
      <c r="A109" s="239" t="s">
        <v>405</v>
      </c>
      <c r="B109" s="250" t="s">
        <v>434</v>
      </c>
      <c r="C109" s="356">
        <v>27</v>
      </c>
      <c r="D109" s="389"/>
      <c r="E109" s="387">
        <v>3</v>
      </c>
      <c r="F109" s="357">
        <v>2</v>
      </c>
      <c r="G109" s="357">
        <v>0</v>
      </c>
      <c r="H109" s="357">
        <v>0</v>
      </c>
      <c r="I109" s="357">
        <v>2</v>
      </c>
      <c r="J109" s="357">
        <v>0</v>
      </c>
      <c r="K109" s="357">
        <v>3</v>
      </c>
      <c r="L109" s="357">
        <v>0</v>
      </c>
      <c r="M109" s="357">
        <v>7</v>
      </c>
      <c r="N109" s="357">
        <v>0</v>
      </c>
      <c r="O109" s="357">
        <v>5</v>
      </c>
      <c r="P109" s="357">
        <v>0</v>
      </c>
      <c r="Q109" s="357">
        <v>3</v>
      </c>
      <c r="R109" s="357">
        <v>2</v>
      </c>
    </row>
    <row r="110" spans="1:18" ht="16.5" customHeight="1">
      <c r="A110" s="239" t="s">
        <v>406</v>
      </c>
      <c r="B110" s="250" t="s">
        <v>434</v>
      </c>
      <c r="C110" s="356">
        <v>126.916667</v>
      </c>
      <c r="D110" s="389"/>
      <c r="E110" s="387">
        <v>1</v>
      </c>
      <c r="F110" s="357">
        <v>3</v>
      </c>
      <c r="G110" s="357">
        <v>13</v>
      </c>
      <c r="H110" s="357">
        <v>0</v>
      </c>
      <c r="I110" s="357">
        <v>1</v>
      </c>
      <c r="J110" s="357">
        <v>1</v>
      </c>
      <c r="K110" s="357">
        <v>10</v>
      </c>
      <c r="L110" s="357">
        <v>9</v>
      </c>
      <c r="M110" s="357">
        <v>10</v>
      </c>
      <c r="N110" s="357">
        <v>13.75</v>
      </c>
      <c r="O110" s="357">
        <v>22.75</v>
      </c>
      <c r="P110" s="357">
        <v>11</v>
      </c>
      <c r="Q110" s="357">
        <v>12.416667</v>
      </c>
      <c r="R110" s="357">
        <v>19</v>
      </c>
    </row>
    <row r="111" spans="1:18" ht="16.5" customHeight="1">
      <c r="A111" s="239" t="s">
        <v>407</v>
      </c>
      <c r="B111" s="250" t="s">
        <v>434</v>
      </c>
      <c r="C111" s="356">
        <v>528.5</v>
      </c>
      <c r="D111" s="389"/>
      <c r="E111" s="387">
        <v>43</v>
      </c>
      <c r="F111" s="357">
        <v>36</v>
      </c>
      <c r="G111" s="357">
        <v>17</v>
      </c>
      <c r="H111" s="357">
        <v>0</v>
      </c>
      <c r="I111" s="357">
        <v>19</v>
      </c>
      <c r="J111" s="357">
        <v>52</v>
      </c>
      <c r="K111" s="357">
        <v>40.75</v>
      </c>
      <c r="L111" s="357">
        <v>62</v>
      </c>
      <c r="M111" s="357">
        <v>49</v>
      </c>
      <c r="N111" s="357">
        <v>47.5</v>
      </c>
      <c r="O111" s="357">
        <v>38</v>
      </c>
      <c r="P111" s="357">
        <v>56</v>
      </c>
      <c r="Q111" s="357">
        <v>43.25</v>
      </c>
      <c r="R111" s="357">
        <v>25</v>
      </c>
    </row>
    <row r="112" spans="1:18" ht="16.5" customHeight="1">
      <c r="A112" s="239" t="s">
        <v>408</v>
      </c>
      <c r="B112" s="250" t="s">
        <v>434</v>
      </c>
      <c r="C112" s="356">
        <v>36</v>
      </c>
      <c r="D112" s="389"/>
      <c r="E112" s="387">
        <v>3</v>
      </c>
      <c r="F112" s="357">
        <v>2</v>
      </c>
      <c r="G112" s="357">
        <v>0</v>
      </c>
      <c r="H112" s="357">
        <v>0</v>
      </c>
      <c r="I112" s="357">
        <v>1</v>
      </c>
      <c r="J112" s="357">
        <v>4</v>
      </c>
      <c r="K112" s="357">
        <v>4</v>
      </c>
      <c r="L112" s="357">
        <v>5</v>
      </c>
      <c r="M112" s="357">
        <v>0</v>
      </c>
      <c r="N112" s="357">
        <v>6</v>
      </c>
      <c r="O112" s="357">
        <v>1</v>
      </c>
      <c r="P112" s="357">
        <v>2</v>
      </c>
      <c r="Q112" s="357">
        <v>6</v>
      </c>
      <c r="R112" s="357">
        <v>2</v>
      </c>
    </row>
    <row r="113" spans="1:18" ht="16.5" customHeight="1">
      <c r="A113" s="239" t="s">
        <v>409</v>
      </c>
      <c r="B113" s="250" t="s">
        <v>434</v>
      </c>
      <c r="C113" s="356">
        <v>1</v>
      </c>
      <c r="D113" s="389"/>
      <c r="E113" s="387">
        <v>0</v>
      </c>
      <c r="F113" s="357">
        <v>0</v>
      </c>
      <c r="G113" s="357">
        <v>0</v>
      </c>
      <c r="H113" s="357">
        <v>0</v>
      </c>
      <c r="I113" s="357">
        <v>0</v>
      </c>
      <c r="J113" s="357">
        <v>0</v>
      </c>
      <c r="K113" s="357">
        <v>0</v>
      </c>
      <c r="L113" s="357">
        <v>0</v>
      </c>
      <c r="M113" s="357">
        <v>0</v>
      </c>
      <c r="N113" s="357">
        <v>0</v>
      </c>
      <c r="O113" s="357">
        <v>0</v>
      </c>
      <c r="P113" s="357">
        <v>0</v>
      </c>
      <c r="Q113" s="357">
        <v>0</v>
      </c>
      <c r="R113" s="357">
        <v>1</v>
      </c>
    </row>
    <row r="114" spans="1:18" ht="16.5" customHeight="1">
      <c r="A114" s="237" t="s">
        <v>410</v>
      </c>
      <c r="B114" s="250" t="s">
        <v>438</v>
      </c>
      <c r="C114" s="356"/>
      <c r="D114" s="389"/>
      <c r="E114" s="387"/>
      <c r="F114" s="357"/>
      <c r="G114" s="357"/>
      <c r="H114" s="357"/>
      <c r="I114" s="357"/>
      <c r="J114" s="357"/>
      <c r="K114" s="357"/>
      <c r="L114" s="357"/>
      <c r="M114" s="357"/>
      <c r="N114" s="357"/>
      <c r="O114" s="357"/>
      <c r="P114" s="357"/>
      <c r="Q114" s="357"/>
      <c r="R114" s="357"/>
    </row>
    <row r="115" spans="1:18" ht="16.5" customHeight="1">
      <c r="A115" s="237" t="s">
        <v>411</v>
      </c>
      <c r="B115" s="250" t="s">
        <v>439</v>
      </c>
      <c r="C115" s="356">
        <v>3108.498333</v>
      </c>
      <c r="D115" s="389"/>
      <c r="E115" s="387">
        <v>189.1</v>
      </c>
      <c r="F115" s="357">
        <v>74.09</v>
      </c>
      <c r="G115" s="357">
        <v>100.1</v>
      </c>
      <c r="H115" s="357">
        <v>0</v>
      </c>
      <c r="I115" s="357">
        <v>198.3</v>
      </c>
      <c r="J115" s="357">
        <v>81.099999999999994</v>
      </c>
      <c r="K115" s="357">
        <v>255.05</v>
      </c>
      <c r="L115" s="357">
        <v>177.5</v>
      </c>
      <c r="M115" s="357">
        <v>250</v>
      </c>
      <c r="N115" s="357">
        <v>221.38333299999999</v>
      </c>
      <c r="O115" s="357">
        <v>222</v>
      </c>
      <c r="P115" s="357">
        <v>848.4</v>
      </c>
      <c r="Q115" s="357">
        <v>160.17500000000001</v>
      </c>
      <c r="R115" s="357">
        <v>331.3</v>
      </c>
    </row>
    <row r="116" spans="1:18" ht="16.5" customHeight="1">
      <c r="A116" s="237" t="s">
        <v>412</v>
      </c>
      <c r="B116" s="250" t="s">
        <v>439</v>
      </c>
      <c r="C116" s="356">
        <v>26.42</v>
      </c>
      <c r="D116" s="389"/>
      <c r="E116" s="387">
        <v>0</v>
      </c>
      <c r="F116" s="357">
        <v>12.72</v>
      </c>
      <c r="G116" s="357">
        <v>0</v>
      </c>
      <c r="H116" s="357">
        <v>0</v>
      </c>
      <c r="I116" s="357">
        <v>0</v>
      </c>
      <c r="J116" s="357">
        <v>0</v>
      </c>
      <c r="K116" s="357">
        <v>0</v>
      </c>
      <c r="L116" s="357">
        <v>0</v>
      </c>
      <c r="M116" s="357">
        <v>0</v>
      </c>
      <c r="N116" s="357">
        <v>0</v>
      </c>
      <c r="O116" s="357">
        <v>5</v>
      </c>
      <c r="P116" s="357">
        <v>0</v>
      </c>
      <c r="Q116" s="357">
        <v>0</v>
      </c>
      <c r="R116" s="357">
        <v>8.6999999999999993</v>
      </c>
    </row>
    <row r="117" spans="1:18" ht="16.5" customHeight="1">
      <c r="A117" s="239" t="s">
        <v>433</v>
      </c>
      <c r="B117" s="250" t="s">
        <v>439</v>
      </c>
      <c r="C117" s="356">
        <v>5</v>
      </c>
      <c r="D117" s="389"/>
      <c r="E117" s="387">
        <v>0</v>
      </c>
      <c r="F117" s="357">
        <v>0</v>
      </c>
      <c r="G117" s="357">
        <v>0</v>
      </c>
      <c r="H117" s="357">
        <v>0</v>
      </c>
      <c r="I117" s="357">
        <v>0</v>
      </c>
      <c r="J117" s="357">
        <v>0</v>
      </c>
      <c r="K117" s="357">
        <v>0</v>
      </c>
      <c r="L117" s="357">
        <v>0</v>
      </c>
      <c r="M117" s="357">
        <v>0</v>
      </c>
      <c r="N117" s="357">
        <v>0</v>
      </c>
      <c r="O117" s="357">
        <v>5</v>
      </c>
      <c r="P117" s="357">
        <v>0</v>
      </c>
      <c r="Q117" s="357">
        <v>0</v>
      </c>
      <c r="R117" s="357">
        <v>0</v>
      </c>
    </row>
    <row r="118" spans="1:18" ht="16.5" customHeight="1">
      <c r="A118" s="237" t="s">
        <v>413</v>
      </c>
      <c r="B118" s="250" t="s">
        <v>439</v>
      </c>
      <c r="C118" s="356">
        <v>2.2000000000000002</v>
      </c>
      <c r="D118" s="389"/>
      <c r="E118" s="387">
        <v>0</v>
      </c>
      <c r="F118" s="357">
        <v>0.1</v>
      </c>
      <c r="G118" s="357">
        <v>0</v>
      </c>
      <c r="H118" s="357">
        <v>0</v>
      </c>
      <c r="I118" s="357">
        <v>0</v>
      </c>
      <c r="J118" s="357">
        <v>0</v>
      </c>
      <c r="K118" s="357">
        <v>0</v>
      </c>
      <c r="L118" s="357">
        <v>0</v>
      </c>
      <c r="M118" s="357">
        <v>0</v>
      </c>
      <c r="N118" s="357">
        <v>0</v>
      </c>
      <c r="O118" s="357">
        <v>2</v>
      </c>
      <c r="P118" s="357">
        <v>0</v>
      </c>
      <c r="Q118" s="357">
        <v>0</v>
      </c>
      <c r="R118" s="357">
        <v>0.1</v>
      </c>
    </row>
    <row r="119" spans="1:18" ht="16.5" customHeight="1">
      <c r="A119" s="237" t="s">
        <v>414</v>
      </c>
      <c r="B119" s="250" t="s">
        <v>438</v>
      </c>
      <c r="C119" s="356">
        <v>124</v>
      </c>
      <c r="D119" s="389"/>
      <c r="E119" s="387">
        <v>0</v>
      </c>
      <c r="F119" s="357">
        <v>107</v>
      </c>
      <c r="G119" s="357">
        <v>0</v>
      </c>
      <c r="H119" s="357">
        <v>0</v>
      </c>
      <c r="I119" s="357">
        <v>0</v>
      </c>
      <c r="J119" s="357">
        <v>0</v>
      </c>
      <c r="K119" s="357">
        <v>0</v>
      </c>
      <c r="L119" s="357">
        <v>0</v>
      </c>
      <c r="M119" s="357">
        <v>0</v>
      </c>
      <c r="N119" s="357">
        <v>0</v>
      </c>
      <c r="O119" s="357">
        <v>5</v>
      </c>
      <c r="P119" s="357">
        <v>0</v>
      </c>
      <c r="Q119" s="357">
        <v>0</v>
      </c>
      <c r="R119" s="357">
        <v>12</v>
      </c>
    </row>
    <row r="120" spans="1:18" ht="16.5" customHeight="1">
      <c r="A120" s="239" t="s">
        <v>415</v>
      </c>
      <c r="B120" s="250" t="s">
        <v>434</v>
      </c>
      <c r="C120" s="356">
        <v>27</v>
      </c>
      <c r="D120" s="389"/>
      <c r="E120" s="387">
        <v>0</v>
      </c>
      <c r="F120" s="357">
        <v>21</v>
      </c>
      <c r="G120" s="357">
        <v>0</v>
      </c>
      <c r="H120" s="357">
        <v>0</v>
      </c>
      <c r="I120" s="357">
        <v>0</v>
      </c>
      <c r="J120" s="357">
        <v>0</v>
      </c>
      <c r="K120" s="357">
        <v>0</v>
      </c>
      <c r="L120" s="357">
        <v>0</v>
      </c>
      <c r="M120" s="357">
        <v>0</v>
      </c>
      <c r="N120" s="357">
        <v>0</v>
      </c>
      <c r="O120" s="357">
        <v>1</v>
      </c>
      <c r="P120" s="357">
        <v>0</v>
      </c>
      <c r="Q120" s="357">
        <v>0</v>
      </c>
      <c r="R120" s="357">
        <v>5</v>
      </c>
    </row>
    <row r="121" spans="1:18" ht="16.5" customHeight="1">
      <c r="A121" s="239" t="s">
        <v>416</v>
      </c>
      <c r="B121" s="250" t="s">
        <v>434</v>
      </c>
      <c r="C121" s="356">
        <v>0</v>
      </c>
      <c r="D121" s="389"/>
      <c r="E121" s="387">
        <v>0</v>
      </c>
      <c r="F121" s="357">
        <v>0</v>
      </c>
      <c r="G121" s="357">
        <v>0</v>
      </c>
      <c r="H121" s="357">
        <v>0</v>
      </c>
      <c r="I121" s="357">
        <v>0</v>
      </c>
      <c r="J121" s="357">
        <v>0</v>
      </c>
      <c r="K121" s="357">
        <v>0</v>
      </c>
      <c r="L121" s="357">
        <v>0</v>
      </c>
      <c r="M121" s="357">
        <v>0</v>
      </c>
      <c r="N121" s="357">
        <v>0</v>
      </c>
      <c r="O121" s="357">
        <v>0</v>
      </c>
      <c r="P121" s="357">
        <v>0</v>
      </c>
      <c r="Q121" s="357">
        <v>0</v>
      </c>
      <c r="R121" s="357">
        <v>0</v>
      </c>
    </row>
    <row r="122" spans="1:18" ht="16.5" customHeight="1">
      <c r="A122" s="239" t="s">
        <v>417</v>
      </c>
      <c r="B122" s="250" t="s">
        <v>434</v>
      </c>
      <c r="C122" s="356">
        <v>0</v>
      </c>
      <c r="D122" s="389"/>
      <c r="E122" s="387">
        <v>0</v>
      </c>
      <c r="F122" s="357">
        <v>0</v>
      </c>
      <c r="G122" s="357">
        <v>0</v>
      </c>
      <c r="H122" s="357">
        <v>0</v>
      </c>
      <c r="I122" s="357">
        <v>0</v>
      </c>
      <c r="J122" s="357">
        <v>0</v>
      </c>
      <c r="K122" s="357">
        <v>0</v>
      </c>
      <c r="L122" s="357">
        <v>0</v>
      </c>
      <c r="M122" s="357">
        <v>0</v>
      </c>
      <c r="N122" s="357">
        <v>0</v>
      </c>
      <c r="O122" s="357">
        <v>0</v>
      </c>
      <c r="P122" s="357">
        <v>0</v>
      </c>
      <c r="Q122" s="357">
        <v>0</v>
      </c>
      <c r="R122" s="357">
        <v>0</v>
      </c>
    </row>
    <row r="123" spans="1:18" ht="16.5" customHeight="1">
      <c r="A123" s="239" t="s">
        <v>418</v>
      </c>
      <c r="B123" s="250" t="s">
        <v>434</v>
      </c>
      <c r="C123" s="356">
        <v>0</v>
      </c>
      <c r="D123" s="389"/>
      <c r="E123" s="387">
        <v>0</v>
      </c>
      <c r="F123" s="357">
        <v>0</v>
      </c>
      <c r="G123" s="357">
        <v>0</v>
      </c>
      <c r="H123" s="357">
        <v>0</v>
      </c>
      <c r="I123" s="357">
        <v>0</v>
      </c>
      <c r="J123" s="357">
        <v>0</v>
      </c>
      <c r="K123" s="357">
        <v>0</v>
      </c>
      <c r="L123" s="357">
        <v>0</v>
      </c>
      <c r="M123" s="357">
        <v>0</v>
      </c>
      <c r="N123" s="357">
        <v>0</v>
      </c>
      <c r="O123" s="357">
        <v>0</v>
      </c>
      <c r="P123" s="357">
        <v>0</v>
      </c>
      <c r="Q123" s="357">
        <v>0</v>
      </c>
      <c r="R123" s="357">
        <v>0</v>
      </c>
    </row>
    <row r="124" spans="1:18" ht="16.5" customHeight="1">
      <c r="A124" s="237" t="s">
        <v>419</v>
      </c>
      <c r="B124" s="250" t="s">
        <v>434</v>
      </c>
      <c r="C124" s="356">
        <v>27</v>
      </c>
      <c r="D124" s="389"/>
      <c r="E124" s="387">
        <v>0</v>
      </c>
      <c r="F124" s="357">
        <v>21</v>
      </c>
      <c r="G124" s="357">
        <v>0</v>
      </c>
      <c r="H124" s="357">
        <v>0</v>
      </c>
      <c r="I124" s="357">
        <v>0</v>
      </c>
      <c r="J124" s="357">
        <v>0</v>
      </c>
      <c r="K124" s="357">
        <v>0</v>
      </c>
      <c r="L124" s="357">
        <v>0</v>
      </c>
      <c r="M124" s="357">
        <v>0</v>
      </c>
      <c r="N124" s="357">
        <v>0</v>
      </c>
      <c r="O124" s="357">
        <v>1</v>
      </c>
      <c r="P124" s="357">
        <v>0</v>
      </c>
      <c r="Q124" s="357">
        <v>0</v>
      </c>
      <c r="R124" s="357">
        <v>5</v>
      </c>
    </row>
    <row r="125" spans="1:18" ht="16.5" customHeight="1">
      <c r="A125" s="239" t="s">
        <v>420</v>
      </c>
      <c r="B125" s="250" t="s">
        <v>434</v>
      </c>
      <c r="C125" s="356">
        <v>1</v>
      </c>
      <c r="D125" s="389"/>
      <c r="E125" s="387">
        <v>0</v>
      </c>
      <c r="F125" s="357">
        <v>0</v>
      </c>
      <c r="G125" s="357">
        <v>0</v>
      </c>
      <c r="H125" s="357">
        <v>0</v>
      </c>
      <c r="I125" s="357">
        <v>0</v>
      </c>
      <c r="J125" s="357">
        <v>0</v>
      </c>
      <c r="K125" s="357">
        <v>0</v>
      </c>
      <c r="L125" s="357">
        <v>0</v>
      </c>
      <c r="M125" s="357">
        <v>0</v>
      </c>
      <c r="N125" s="357">
        <v>0</v>
      </c>
      <c r="O125" s="357">
        <v>1</v>
      </c>
      <c r="P125" s="357">
        <v>0</v>
      </c>
      <c r="Q125" s="357">
        <v>0</v>
      </c>
      <c r="R125" s="357">
        <v>0</v>
      </c>
    </row>
    <row r="126" spans="1:18" ht="16.5" customHeight="1">
      <c r="A126" s="239" t="s">
        <v>421</v>
      </c>
      <c r="B126" s="250" t="s">
        <v>434</v>
      </c>
      <c r="C126" s="356">
        <v>26</v>
      </c>
      <c r="D126" s="389"/>
      <c r="E126" s="387">
        <v>0</v>
      </c>
      <c r="F126" s="357">
        <v>21</v>
      </c>
      <c r="G126" s="357">
        <v>0</v>
      </c>
      <c r="H126" s="357">
        <v>0</v>
      </c>
      <c r="I126" s="357">
        <v>0</v>
      </c>
      <c r="J126" s="357">
        <v>0</v>
      </c>
      <c r="K126" s="357">
        <v>0</v>
      </c>
      <c r="L126" s="357">
        <v>0</v>
      </c>
      <c r="M126" s="357">
        <v>0</v>
      </c>
      <c r="N126" s="357">
        <v>0</v>
      </c>
      <c r="O126" s="357">
        <v>0</v>
      </c>
      <c r="P126" s="357">
        <v>0</v>
      </c>
      <c r="Q126" s="357">
        <v>0</v>
      </c>
      <c r="R126" s="357">
        <v>5</v>
      </c>
    </row>
    <row r="127" spans="1:18" ht="16.5" customHeight="1">
      <c r="A127" s="237" t="s">
        <v>128</v>
      </c>
      <c r="B127" s="250"/>
      <c r="C127" s="356">
        <v>0</v>
      </c>
      <c r="D127" s="389"/>
      <c r="E127" s="387">
        <v>0</v>
      </c>
      <c r="F127" s="357">
        <v>0</v>
      </c>
      <c r="G127" s="357">
        <v>0</v>
      </c>
      <c r="H127" s="357">
        <v>0</v>
      </c>
      <c r="I127" s="357">
        <v>0</v>
      </c>
      <c r="J127" s="357">
        <v>0</v>
      </c>
      <c r="K127" s="357">
        <v>0</v>
      </c>
      <c r="L127" s="357">
        <v>0</v>
      </c>
      <c r="M127" s="357">
        <v>0</v>
      </c>
      <c r="N127" s="357">
        <v>0</v>
      </c>
      <c r="O127" s="357">
        <v>0</v>
      </c>
      <c r="P127" s="357">
        <v>0</v>
      </c>
      <c r="Q127" s="357">
        <v>0</v>
      </c>
      <c r="R127" s="357">
        <v>0</v>
      </c>
    </row>
    <row r="128" spans="1:18" ht="16.5" customHeight="1">
      <c r="A128" s="237" t="s">
        <v>422</v>
      </c>
      <c r="B128" s="250" t="s">
        <v>434</v>
      </c>
      <c r="C128" s="356">
        <v>1</v>
      </c>
      <c r="D128" s="389"/>
      <c r="E128" s="387"/>
      <c r="F128" s="357"/>
      <c r="G128" s="357"/>
      <c r="H128" s="357"/>
      <c r="I128" s="357"/>
      <c r="J128" s="357"/>
      <c r="K128" s="357"/>
      <c r="L128" s="357"/>
      <c r="M128" s="357"/>
      <c r="N128" s="357"/>
      <c r="O128" s="357"/>
      <c r="P128" s="357"/>
      <c r="Q128" s="357"/>
      <c r="R128" s="357">
        <v>1</v>
      </c>
    </row>
    <row r="129" spans="1:18" ht="16.5" customHeight="1">
      <c r="A129" s="239" t="s">
        <v>348</v>
      </c>
      <c r="B129" s="250" t="s">
        <v>434</v>
      </c>
      <c r="C129" s="356">
        <v>0</v>
      </c>
      <c r="D129" s="389"/>
      <c r="E129" s="387">
        <v>0</v>
      </c>
      <c r="F129" s="357">
        <v>0</v>
      </c>
      <c r="G129" s="357">
        <v>0</v>
      </c>
      <c r="H129" s="357">
        <v>0</v>
      </c>
      <c r="I129" s="357">
        <v>0</v>
      </c>
      <c r="J129" s="357">
        <v>0</v>
      </c>
      <c r="K129" s="357">
        <v>0</v>
      </c>
      <c r="L129" s="357">
        <v>0</v>
      </c>
      <c r="M129" s="357">
        <v>0</v>
      </c>
      <c r="N129" s="357">
        <v>0</v>
      </c>
      <c r="O129" s="357">
        <v>0</v>
      </c>
      <c r="P129" s="357">
        <v>0</v>
      </c>
      <c r="Q129" s="357">
        <v>0</v>
      </c>
      <c r="R129" s="357">
        <v>0</v>
      </c>
    </row>
    <row r="130" spans="1:18" ht="16.5" customHeight="1">
      <c r="A130" s="239" t="s">
        <v>423</v>
      </c>
      <c r="B130" s="250" t="s">
        <v>434</v>
      </c>
      <c r="C130" s="356">
        <v>1</v>
      </c>
      <c r="D130" s="389"/>
      <c r="E130" s="387">
        <v>0</v>
      </c>
      <c r="F130" s="357">
        <v>0</v>
      </c>
      <c r="G130" s="357">
        <v>0</v>
      </c>
      <c r="H130" s="357">
        <v>0</v>
      </c>
      <c r="I130" s="357">
        <v>0</v>
      </c>
      <c r="J130" s="357">
        <v>0</v>
      </c>
      <c r="K130" s="357">
        <v>0</v>
      </c>
      <c r="L130" s="357">
        <v>0</v>
      </c>
      <c r="M130" s="357">
        <v>0</v>
      </c>
      <c r="N130" s="357">
        <v>0</v>
      </c>
      <c r="O130" s="357">
        <v>0</v>
      </c>
      <c r="P130" s="357">
        <v>0</v>
      </c>
      <c r="Q130" s="357">
        <v>0</v>
      </c>
      <c r="R130" s="357">
        <v>1</v>
      </c>
    </row>
    <row r="131" spans="1:18" ht="16.5" customHeight="1">
      <c r="A131" s="237" t="s">
        <v>424</v>
      </c>
      <c r="B131" s="250"/>
      <c r="C131" s="356"/>
      <c r="D131" s="389"/>
      <c r="E131" s="387"/>
      <c r="F131" s="357"/>
      <c r="G131" s="357"/>
      <c r="H131" s="357"/>
      <c r="I131" s="357"/>
      <c r="J131" s="357"/>
      <c r="K131" s="357"/>
      <c r="L131" s="357"/>
      <c r="M131" s="357"/>
      <c r="N131" s="357"/>
      <c r="O131" s="357"/>
      <c r="P131" s="357"/>
      <c r="Q131" s="357"/>
      <c r="R131" s="357"/>
    </row>
    <row r="132" spans="1:18" ht="16.5" customHeight="1">
      <c r="A132" s="239" t="s">
        <v>425</v>
      </c>
      <c r="B132" s="250" t="s">
        <v>440</v>
      </c>
      <c r="C132" s="356">
        <v>0</v>
      </c>
      <c r="D132" s="389"/>
      <c r="E132" s="387">
        <v>0</v>
      </c>
      <c r="F132" s="357">
        <v>0</v>
      </c>
      <c r="G132" s="357">
        <v>0</v>
      </c>
      <c r="H132" s="357">
        <v>0</v>
      </c>
      <c r="I132" s="357">
        <v>0</v>
      </c>
      <c r="J132" s="357">
        <v>0</v>
      </c>
      <c r="K132" s="357">
        <v>0</v>
      </c>
      <c r="L132" s="357">
        <v>0</v>
      </c>
      <c r="M132" s="357">
        <v>0</v>
      </c>
      <c r="N132" s="357">
        <v>0</v>
      </c>
      <c r="O132" s="357">
        <v>0</v>
      </c>
      <c r="P132" s="357">
        <v>0</v>
      </c>
      <c r="Q132" s="357">
        <v>0</v>
      </c>
      <c r="R132" s="357">
        <v>0</v>
      </c>
    </row>
    <row r="133" spans="1:18" ht="16.5" customHeight="1">
      <c r="A133" s="240" t="s">
        <v>426</v>
      </c>
      <c r="B133" s="251" t="s">
        <v>440</v>
      </c>
      <c r="C133" s="358">
        <v>350</v>
      </c>
      <c r="D133" s="391"/>
      <c r="E133" s="388">
        <v>0</v>
      </c>
      <c r="F133" s="359">
        <v>0</v>
      </c>
      <c r="G133" s="359">
        <v>0</v>
      </c>
      <c r="H133" s="359">
        <v>0</v>
      </c>
      <c r="I133" s="359">
        <v>0</v>
      </c>
      <c r="J133" s="359">
        <v>0</v>
      </c>
      <c r="K133" s="359">
        <v>0</v>
      </c>
      <c r="L133" s="359">
        <v>0</v>
      </c>
      <c r="M133" s="359">
        <v>0</v>
      </c>
      <c r="N133" s="359">
        <v>0</v>
      </c>
      <c r="O133" s="359">
        <v>0</v>
      </c>
      <c r="P133" s="359">
        <v>0</v>
      </c>
      <c r="Q133" s="359">
        <v>0</v>
      </c>
      <c r="R133" s="359">
        <v>350</v>
      </c>
    </row>
  </sheetData>
  <mergeCells count="1">
    <mergeCell ref="A1:R1"/>
  </mergeCells>
  <phoneticPr fontId="2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8">
    <tabColor rgb="FF00B050"/>
  </sheetPr>
  <dimension ref="A1:K31"/>
  <sheetViews>
    <sheetView showZeros="0" workbookViewId="0">
      <pane ySplit="3" topLeftCell="A4" activePane="bottomLeft" state="frozen"/>
      <selection activeCell="I7" sqref="I7"/>
      <selection pane="bottomLeft" activeCell="O21" sqref="O21"/>
    </sheetView>
  </sheetViews>
  <sheetFormatPr defaultRowHeight="14.25"/>
  <cols>
    <col min="1" max="1" width="26.875" customWidth="1"/>
    <col min="2" max="2" width="6" customWidth="1"/>
    <col min="3" max="3" width="10" customWidth="1"/>
    <col min="4" max="8" width="10" style="49" customWidth="1"/>
    <col min="9" max="10" width="10" style="50" customWidth="1"/>
    <col min="11" max="11" width="10" customWidth="1"/>
  </cols>
  <sheetData>
    <row r="1" spans="1:11" ht="23.25" customHeight="1">
      <c r="A1" s="461" t="s">
        <v>558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</row>
    <row r="2" spans="1:11" ht="22.15" customHeight="1">
      <c r="A2" s="465" t="s">
        <v>464</v>
      </c>
      <c r="B2" s="467" t="s">
        <v>465</v>
      </c>
      <c r="C2" s="462" t="s">
        <v>496</v>
      </c>
      <c r="D2" s="462"/>
      <c r="E2" s="462"/>
      <c r="F2" s="463" t="s">
        <v>497</v>
      </c>
      <c r="G2" s="463"/>
      <c r="H2" s="463"/>
      <c r="I2" s="462" t="s">
        <v>498</v>
      </c>
      <c r="J2" s="462"/>
      <c r="K2" s="464"/>
    </row>
    <row r="3" spans="1:11" s="4" customFormat="1" ht="30" customHeight="1">
      <c r="A3" s="466"/>
      <c r="B3" s="468"/>
      <c r="C3" s="274" t="s">
        <v>564</v>
      </c>
      <c r="D3" s="301" t="s">
        <v>583</v>
      </c>
      <c r="E3" s="300" t="s">
        <v>581</v>
      </c>
      <c r="F3" s="275" t="s">
        <v>564</v>
      </c>
      <c r="G3" s="301" t="s">
        <v>583</v>
      </c>
      <c r="H3" s="300" t="s">
        <v>581</v>
      </c>
      <c r="I3" s="274" t="s">
        <v>564</v>
      </c>
      <c r="J3" s="301" t="s">
        <v>583</v>
      </c>
      <c r="K3" s="300" t="s">
        <v>581</v>
      </c>
    </row>
    <row r="4" spans="1:11" s="3" customFormat="1" ht="15" customHeight="1">
      <c r="A4" s="256" t="s">
        <v>467</v>
      </c>
      <c r="B4" s="257"/>
      <c r="C4" s="276"/>
      <c r="D4" s="277"/>
      <c r="E4" s="277"/>
      <c r="F4" s="278"/>
      <c r="G4" s="277"/>
      <c r="H4" s="277"/>
      <c r="I4" s="278"/>
      <c r="J4" s="278"/>
      <c r="K4" s="279"/>
    </row>
    <row r="5" spans="1:11" s="4" customFormat="1" ht="15" customHeight="1">
      <c r="A5" s="260" t="s">
        <v>468</v>
      </c>
      <c r="B5" s="261" t="s">
        <v>2</v>
      </c>
      <c r="C5" s="281">
        <v>34.846044522056644</v>
      </c>
      <c r="D5" s="280">
        <v>43.7</v>
      </c>
      <c r="E5" s="281">
        <f t="shared" ref="E5:E28" si="0">IF(OR(C5=0,D5=0),"",D5/C5*100)</f>
        <v>125.40878197047309</v>
      </c>
      <c r="F5" s="280">
        <v>41.1</v>
      </c>
      <c r="G5" s="280">
        <v>48.1</v>
      </c>
      <c r="H5" s="281">
        <f>IF(OR(F5=0,G5=0),"",G5/F5*100)</f>
        <v>117.0316301703163</v>
      </c>
      <c r="I5" s="284">
        <v>20.8</v>
      </c>
      <c r="J5" s="280">
        <v>27.7</v>
      </c>
      <c r="K5" s="281">
        <f>IF(OR(I5=0,J5=0),"",J5/I5*100)</f>
        <v>133.17307692307691</v>
      </c>
    </row>
    <row r="6" spans="1:11" s="4" customFormat="1" ht="15" customHeight="1">
      <c r="A6" s="260" t="s">
        <v>469</v>
      </c>
      <c r="B6" s="261" t="s">
        <v>2</v>
      </c>
      <c r="C6" s="281">
        <v>45.930838456479236</v>
      </c>
      <c r="D6" s="280">
        <v>37.9</v>
      </c>
      <c r="E6" s="281">
        <f t="shared" si="0"/>
        <v>82.515367177351479</v>
      </c>
      <c r="F6" s="280">
        <v>24.4</v>
      </c>
      <c r="G6" s="280">
        <v>23.8</v>
      </c>
      <c r="H6" s="281">
        <f t="shared" ref="H6:H28" si="1">IF(OR(F6=0,G6=0),"",G6/F6*100)</f>
        <v>97.54098360655739</v>
      </c>
      <c r="I6" s="284">
        <v>56.1</v>
      </c>
      <c r="J6" s="280">
        <v>61.9</v>
      </c>
      <c r="K6" s="281">
        <f t="shared" ref="K6:K28" si="2">IF(OR(I6=0,J6=0),"",J6/I6*100)</f>
        <v>110.33868092691621</v>
      </c>
    </row>
    <row r="7" spans="1:11" s="4" customFormat="1" ht="15" customHeight="1">
      <c r="A7" s="260" t="s">
        <v>470</v>
      </c>
      <c r="B7" s="261" t="s">
        <v>3</v>
      </c>
      <c r="C7" s="281">
        <v>46.655613444499174</v>
      </c>
      <c r="D7" s="280">
        <v>54.6</v>
      </c>
      <c r="E7" s="281">
        <f t="shared" si="0"/>
        <v>117.02771857228144</v>
      </c>
      <c r="F7" s="280">
        <v>32</v>
      </c>
      <c r="G7" s="280">
        <v>53.5</v>
      </c>
      <c r="H7" s="281">
        <f t="shared" si="1"/>
        <v>167.1875</v>
      </c>
      <c r="I7" s="285">
        <v>50</v>
      </c>
      <c r="J7" s="280">
        <v>56.5</v>
      </c>
      <c r="K7" s="281">
        <f t="shared" si="2"/>
        <v>112.99999999999999</v>
      </c>
    </row>
    <row r="8" spans="1:11" s="4" customFormat="1" ht="15" customHeight="1">
      <c r="A8" s="260" t="s">
        <v>471</v>
      </c>
      <c r="B8" s="261" t="s">
        <v>3</v>
      </c>
      <c r="C8" s="281">
        <v>85.030791059207814</v>
      </c>
      <c r="D8" s="280">
        <v>88.3</v>
      </c>
      <c r="E8" s="281">
        <f t="shared" si="0"/>
        <v>103.84473541886233</v>
      </c>
      <c r="F8" s="280">
        <v>95.7</v>
      </c>
      <c r="G8" s="280">
        <v>93.9</v>
      </c>
      <c r="H8" s="281">
        <f t="shared" si="1"/>
        <v>98.119122257053291</v>
      </c>
      <c r="I8" s="284">
        <v>72.2</v>
      </c>
      <c r="J8" s="280">
        <v>78.7</v>
      </c>
      <c r="K8" s="281">
        <f t="shared" si="2"/>
        <v>109.00277008310249</v>
      </c>
    </row>
    <row r="9" spans="1:11" s="4" customFormat="1" ht="15" customHeight="1">
      <c r="A9" s="260" t="s">
        <v>472</v>
      </c>
      <c r="B9" s="261" t="s">
        <v>3</v>
      </c>
      <c r="C9" s="281">
        <v>102.69540498290945</v>
      </c>
      <c r="D9" s="280">
        <v>104.3</v>
      </c>
      <c r="E9" s="281">
        <f t="shared" si="0"/>
        <v>101.56247985716359</v>
      </c>
      <c r="F9" s="280">
        <v>105.5</v>
      </c>
      <c r="G9" s="280">
        <v>104.6</v>
      </c>
      <c r="H9" s="281">
        <f t="shared" si="1"/>
        <v>99.146919431279613</v>
      </c>
      <c r="I9" s="284">
        <v>101.7</v>
      </c>
      <c r="J9" s="280">
        <v>103.8</v>
      </c>
      <c r="K9" s="281">
        <f t="shared" si="2"/>
        <v>102.06489675516224</v>
      </c>
    </row>
    <row r="10" spans="1:11" s="4" customFormat="1" ht="15" customHeight="1">
      <c r="A10" s="260" t="s">
        <v>473</v>
      </c>
      <c r="B10" s="261" t="s">
        <v>3</v>
      </c>
      <c r="C10" s="281">
        <v>35.187115104654268</v>
      </c>
      <c r="D10" s="280">
        <v>38.4</v>
      </c>
      <c r="E10" s="281">
        <f t="shared" si="0"/>
        <v>109.13085624038771</v>
      </c>
      <c r="F10" s="280">
        <v>59.7</v>
      </c>
      <c r="G10" s="280">
        <v>51.7</v>
      </c>
      <c r="H10" s="281">
        <f t="shared" si="1"/>
        <v>86.599664991624792</v>
      </c>
      <c r="I10" s="284">
        <v>19</v>
      </c>
      <c r="J10" s="280">
        <v>15.7</v>
      </c>
      <c r="K10" s="281">
        <f t="shared" si="2"/>
        <v>82.631578947368425</v>
      </c>
    </row>
    <row r="11" spans="1:11" s="4" customFormat="1" ht="15" customHeight="1">
      <c r="A11" s="260" t="s">
        <v>474</v>
      </c>
      <c r="B11" s="261" t="s">
        <v>3</v>
      </c>
      <c r="C11" s="281">
        <v>117.87304590850344</v>
      </c>
      <c r="D11" s="280">
        <v>113</v>
      </c>
      <c r="E11" s="281">
        <f t="shared" si="0"/>
        <v>95.865852221816638</v>
      </c>
      <c r="F11" s="280">
        <v>122.9</v>
      </c>
      <c r="G11" s="280">
        <v>114.8</v>
      </c>
      <c r="H11" s="281">
        <f t="shared" si="1"/>
        <v>93.409275834011382</v>
      </c>
      <c r="I11" s="284">
        <v>108.5</v>
      </c>
      <c r="J11" s="280">
        <v>110</v>
      </c>
      <c r="K11" s="281">
        <f t="shared" si="2"/>
        <v>101.38248847926268</v>
      </c>
    </row>
    <row r="12" spans="1:11" s="4" customFormat="1" ht="15" customHeight="1">
      <c r="A12" s="260" t="s">
        <v>475</v>
      </c>
      <c r="B12" s="261" t="s">
        <v>3</v>
      </c>
      <c r="C12" s="281">
        <v>99.682614836630492</v>
      </c>
      <c r="D12" s="280">
        <v>91.5</v>
      </c>
      <c r="E12" s="281">
        <f t="shared" si="0"/>
        <v>91.791332069247019</v>
      </c>
      <c r="F12" s="280">
        <v>95.9</v>
      </c>
      <c r="G12" s="280">
        <v>93.2</v>
      </c>
      <c r="H12" s="281">
        <f t="shared" si="1"/>
        <v>97.184567257559948</v>
      </c>
      <c r="I12" s="284">
        <v>86.7</v>
      </c>
      <c r="J12" s="280">
        <v>88.6</v>
      </c>
      <c r="K12" s="281">
        <f t="shared" si="2"/>
        <v>102.19146482122258</v>
      </c>
    </row>
    <row r="13" spans="1:11" s="4" customFormat="1" ht="15" customHeight="1">
      <c r="A13" s="260" t="s">
        <v>476</v>
      </c>
      <c r="B13" s="261" t="s">
        <v>3</v>
      </c>
      <c r="C13" s="281">
        <v>50.535291321547085</v>
      </c>
      <c r="D13" s="280">
        <v>66.7</v>
      </c>
      <c r="E13" s="281">
        <f t="shared" si="0"/>
        <v>131.98697040371204</v>
      </c>
      <c r="F13" s="280">
        <v>80</v>
      </c>
      <c r="G13" s="280">
        <v>85.2</v>
      </c>
      <c r="H13" s="281">
        <f t="shared" si="1"/>
        <v>106.5</v>
      </c>
      <c r="I13" s="284">
        <v>25.2</v>
      </c>
      <c r="J13" s="280">
        <v>35.1</v>
      </c>
      <c r="K13" s="281">
        <f t="shared" si="2"/>
        <v>139.28571428571431</v>
      </c>
    </row>
    <row r="14" spans="1:11" s="4" customFormat="1" ht="15" customHeight="1">
      <c r="A14" s="260" t="s">
        <v>477</v>
      </c>
      <c r="B14" s="261" t="s">
        <v>3</v>
      </c>
      <c r="C14" s="281">
        <v>95.206063440036743</v>
      </c>
      <c r="D14" s="280">
        <v>97.7</v>
      </c>
      <c r="E14" s="281">
        <f t="shared" si="0"/>
        <v>102.6195144194088</v>
      </c>
      <c r="F14" s="280">
        <v>100.4</v>
      </c>
      <c r="G14" s="280">
        <v>99.9</v>
      </c>
      <c r="H14" s="281">
        <f t="shared" si="1"/>
        <v>99.501992031872504</v>
      </c>
      <c r="I14" s="284">
        <v>96.4</v>
      </c>
      <c r="J14" s="280">
        <v>93.9</v>
      </c>
      <c r="K14" s="281">
        <f t="shared" si="2"/>
        <v>97.406639004149369</v>
      </c>
    </row>
    <row r="15" spans="1:11" s="4" customFormat="1" ht="15" customHeight="1">
      <c r="A15" s="260" t="s">
        <v>478</v>
      </c>
      <c r="B15" s="261" t="s">
        <v>3</v>
      </c>
      <c r="C15" s="281">
        <v>73.434391250888794</v>
      </c>
      <c r="D15" s="280">
        <v>67.3</v>
      </c>
      <c r="E15" s="281">
        <f t="shared" si="0"/>
        <v>91.646432759372061</v>
      </c>
      <c r="F15" s="280">
        <v>56.4</v>
      </c>
      <c r="G15" s="280">
        <v>56.4</v>
      </c>
      <c r="H15" s="281">
        <f t="shared" si="1"/>
        <v>100</v>
      </c>
      <c r="I15" s="284">
        <v>89.3</v>
      </c>
      <c r="J15" s="280">
        <v>85.9</v>
      </c>
      <c r="K15" s="281">
        <f t="shared" si="2"/>
        <v>96.192609182530802</v>
      </c>
    </row>
    <row r="16" spans="1:11" s="4" customFormat="1" ht="15" customHeight="1">
      <c r="A16" s="260" t="s">
        <v>479</v>
      </c>
      <c r="B16" s="261" t="s">
        <v>3</v>
      </c>
      <c r="C16" s="281">
        <v>3.6949313114741957</v>
      </c>
      <c r="D16" s="280">
        <v>3.8</v>
      </c>
      <c r="E16" s="281">
        <f t="shared" si="0"/>
        <v>102.84358976307692</v>
      </c>
      <c r="F16" s="280">
        <v>6.7</v>
      </c>
      <c r="G16" s="280">
        <v>5.3</v>
      </c>
      <c r="H16" s="281">
        <f t="shared" si="1"/>
        <v>79.104477611940297</v>
      </c>
      <c r="I16" s="284">
        <v>0.9</v>
      </c>
      <c r="J16" s="280">
        <v>1.2</v>
      </c>
      <c r="K16" s="281">
        <f t="shared" si="2"/>
        <v>133.33333333333331</v>
      </c>
    </row>
    <row r="17" spans="1:11" s="4" customFormat="1" ht="15" customHeight="1">
      <c r="A17" s="260" t="s">
        <v>480</v>
      </c>
      <c r="B17" s="261" t="s">
        <v>3</v>
      </c>
      <c r="C17" s="281">
        <v>2.0464234955857084</v>
      </c>
      <c r="D17" s="280">
        <v>1.6</v>
      </c>
      <c r="E17" s="281">
        <f t="shared" si="0"/>
        <v>78.185185200000006</v>
      </c>
      <c r="F17" s="280">
        <v>4</v>
      </c>
      <c r="G17" s="280">
        <v>1.4</v>
      </c>
      <c r="H17" s="281">
        <f t="shared" si="1"/>
        <v>35</v>
      </c>
      <c r="I17" s="284">
        <v>0.7</v>
      </c>
      <c r="J17" s="280">
        <v>0.9</v>
      </c>
      <c r="K17" s="281">
        <f t="shared" si="2"/>
        <v>128.57142857142858</v>
      </c>
    </row>
    <row r="18" spans="1:11" s="4" customFormat="1" ht="15" customHeight="1">
      <c r="A18" s="260" t="s">
        <v>481</v>
      </c>
      <c r="B18" s="261" t="s">
        <v>3</v>
      </c>
      <c r="C18" s="281">
        <v>68.602557997422537</v>
      </c>
      <c r="D18" s="280">
        <v>77</v>
      </c>
      <c r="E18" s="281">
        <f t="shared" si="0"/>
        <v>112.24071266102492</v>
      </c>
      <c r="F18" s="280">
        <v>92.1</v>
      </c>
      <c r="G18" s="280">
        <v>92.3</v>
      </c>
      <c r="H18" s="281">
        <f t="shared" si="1"/>
        <v>100.2171552660152</v>
      </c>
      <c r="I18" s="284">
        <v>56.8</v>
      </c>
      <c r="J18" s="280">
        <v>51</v>
      </c>
      <c r="K18" s="281">
        <f t="shared" si="2"/>
        <v>89.788732394366207</v>
      </c>
    </row>
    <row r="19" spans="1:11" s="4" customFormat="1" ht="15" customHeight="1">
      <c r="A19" s="260" t="s">
        <v>482</v>
      </c>
      <c r="B19" s="261" t="s">
        <v>49</v>
      </c>
      <c r="C19" s="281">
        <v>49.739459962152637</v>
      </c>
      <c r="D19" s="280">
        <v>42.1</v>
      </c>
      <c r="E19" s="281">
        <f t="shared" si="0"/>
        <v>84.641047635085727</v>
      </c>
      <c r="F19" s="280">
        <v>46.5</v>
      </c>
      <c r="G19" s="280">
        <v>38.9</v>
      </c>
      <c r="H19" s="281">
        <f t="shared" si="1"/>
        <v>83.655913978494624</v>
      </c>
      <c r="I19" s="284">
        <v>47.3</v>
      </c>
      <c r="J19" s="280">
        <v>47.6</v>
      </c>
      <c r="K19" s="281">
        <f t="shared" si="2"/>
        <v>100.63424947145879</v>
      </c>
    </row>
    <row r="20" spans="1:11" s="4" customFormat="1" ht="15" customHeight="1">
      <c r="A20" s="260" t="s">
        <v>483</v>
      </c>
      <c r="B20" s="261" t="s">
        <v>5</v>
      </c>
      <c r="C20" s="281">
        <v>191.43060155538976</v>
      </c>
      <c r="D20" s="280">
        <v>210.1</v>
      </c>
      <c r="E20" s="281">
        <f t="shared" si="0"/>
        <v>109.75256740193042</v>
      </c>
      <c r="F20" s="280">
        <v>210.9</v>
      </c>
      <c r="G20" s="280">
        <v>217.9</v>
      </c>
      <c r="H20" s="281">
        <f t="shared" si="1"/>
        <v>103.31910858226647</v>
      </c>
      <c r="I20" s="284">
        <v>183.4</v>
      </c>
      <c r="J20" s="280">
        <v>196.8</v>
      </c>
      <c r="K20" s="281">
        <f t="shared" si="2"/>
        <v>107.30643402399127</v>
      </c>
    </row>
    <row r="21" spans="1:11" s="4" customFormat="1" ht="15" customHeight="1">
      <c r="A21" s="260" t="s">
        <v>484</v>
      </c>
      <c r="B21" s="261" t="s">
        <v>5</v>
      </c>
      <c r="C21" s="281">
        <v>80.833728075635491</v>
      </c>
      <c r="D21" s="280">
        <v>97.3</v>
      </c>
      <c r="E21" s="281">
        <f t="shared" si="0"/>
        <v>120.37054620189873</v>
      </c>
      <c r="F21" s="280">
        <v>87.9</v>
      </c>
      <c r="G21" s="280">
        <v>120.2</v>
      </c>
      <c r="H21" s="281">
        <f t="shared" si="1"/>
        <v>136.7463026166098</v>
      </c>
      <c r="I21" s="284">
        <v>38.299999999999997</v>
      </c>
      <c r="J21" s="280">
        <v>58.4</v>
      </c>
      <c r="K21" s="281">
        <f t="shared" si="2"/>
        <v>152.4804177545692</v>
      </c>
    </row>
    <row r="22" spans="1:11" s="4" customFormat="1" ht="15" customHeight="1">
      <c r="A22" s="260" t="s">
        <v>443</v>
      </c>
      <c r="B22" s="261" t="s">
        <v>3</v>
      </c>
      <c r="C22" s="281">
        <v>57.299857876399841</v>
      </c>
      <c r="D22" s="280">
        <v>61.8</v>
      </c>
      <c r="E22" s="281">
        <f t="shared" si="0"/>
        <v>107.85367065535713</v>
      </c>
      <c r="F22" s="280">
        <v>78.599999999999994</v>
      </c>
      <c r="G22" s="280">
        <v>77.599999999999994</v>
      </c>
      <c r="H22" s="281">
        <f t="shared" si="1"/>
        <v>98.727735368956743</v>
      </c>
      <c r="I22" s="284">
        <v>38.799999999999997</v>
      </c>
      <c r="J22" s="280">
        <v>41.9</v>
      </c>
      <c r="K22" s="281">
        <f t="shared" si="2"/>
        <v>107.98969072164948</v>
      </c>
    </row>
    <row r="23" spans="1:11" s="4" customFormat="1" ht="15" customHeight="1">
      <c r="A23" s="318" t="s">
        <v>484</v>
      </c>
      <c r="B23" s="261" t="s">
        <v>3</v>
      </c>
      <c r="C23" s="281">
        <v>51.331122680941519</v>
      </c>
      <c r="D23" s="280">
        <v>54.5</v>
      </c>
      <c r="E23" s="281">
        <f t="shared" si="0"/>
        <v>106.17340349003324</v>
      </c>
      <c r="F23" s="280">
        <v>69.599999999999994</v>
      </c>
      <c r="G23" s="280">
        <v>68.599999999999994</v>
      </c>
      <c r="H23" s="281">
        <f t="shared" si="1"/>
        <v>98.563218390804593</v>
      </c>
      <c r="I23" s="284">
        <v>28.7</v>
      </c>
      <c r="J23" s="280">
        <v>30.5</v>
      </c>
      <c r="K23" s="281">
        <f t="shared" si="2"/>
        <v>106.27177700348432</v>
      </c>
    </row>
    <row r="24" spans="1:11" s="4" customFormat="1" ht="15" customHeight="1">
      <c r="A24" s="260" t="s">
        <v>444</v>
      </c>
      <c r="B24" s="261" t="s">
        <v>3</v>
      </c>
      <c r="C24" s="281">
        <v>8.4699194678408496</v>
      </c>
      <c r="D24" s="280">
        <v>8.1999999999999993</v>
      </c>
      <c r="E24" s="281">
        <f t="shared" si="0"/>
        <v>96.813199123489909</v>
      </c>
      <c r="F24" s="280">
        <v>15.3</v>
      </c>
      <c r="G24" s="280">
        <v>12.5</v>
      </c>
      <c r="H24" s="281">
        <f t="shared" si="1"/>
        <v>81.699346405228752</v>
      </c>
      <c r="I24" s="284">
        <v>0.9</v>
      </c>
      <c r="J24" s="280">
        <v>0.7</v>
      </c>
      <c r="K24" s="281">
        <f t="shared" si="2"/>
        <v>77.777777777777771</v>
      </c>
    </row>
    <row r="25" spans="1:11" s="4" customFormat="1" ht="15" customHeight="1">
      <c r="A25" s="260" t="s">
        <v>445</v>
      </c>
      <c r="B25" s="261" t="s">
        <v>3</v>
      </c>
      <c r="C25" s="281">
        <v>30.241591656988803</v>
      </c>
      <c r="D25" s="280">
        <v>29.8</v>
      </c>
      <c r="E25" s="281">
        <f t="shared" si="0"/>
        <v>98.539786986090235</v>
      </c>
      <c r="F25" s="280">
        <v>51.9</v>
      </c>
      <c r="G25" s="280">
        <v>43.8</v>
      </c>
      <c r="H25" s="281">
        <f t="shared" si="1"/>
        <v>84.393063583815035</v>
      </c>
      <c r="I25" s="284">
        <v>7.8</v>
      </c>
      <c r="J25" s="280">
        <v>5.9</v>
      </c>
      <c r="K25" s="281">
        <f t="shared" si="2"/>
        <v>75.641025641025649</v>
      </c>
    </row>
    <row r="26" spans="1:11" s="4" customFormat="1" ht="15" customHeight="1">
      <c r="A26" s="260" t="s">
        <v>446</v>
      </c>
      <c r="B26" s="261" t="s">
        <v>4</v>
      </c>
      <c r="C26" s="281">
        <v>4.0928469911714167</v>
      </c>
      <c r="D26" s="280">
        <v>5.5</v>
      </c>
      <c r="E26" s="281">
        <f t="shared" si="0"/>
        <v>134.38078706250002</v>
      </c>
      <c r="F26" s="280">
        <v>7.1</v>
      </c>
      <c r="G26" s="280">
        <v>8.5</v>
      </c>
      <c r="H26" s="281">
        <f t="shared" si="1"/>
        <v>119.71830985915493</v>
      </c>
      <c r="I26" s="284">
        <v>1.5</v>
      </c>
      <c r="J26" s="280">
        <v>0.5</v>
      </c>
      <c r="K26" s="281">
        <f t="shared" si="2"/>
        <v>33.333333333333329</v>
      </c>
    </row>
    <row r="27" spans="1:11" s="4" customFormat="1" ht="15" customHeight="1">
      <c r="A27" s="260" t="s">
        <v>447</v>
      </c>
      <c r="B27" s="261" t="s">
        <v>3</v>
      </c>
      <c r="C27" s="281">
        <v>3.4675509230757835</v>
      </c>
      <c r="D27" s="280">
        <v>4.2</v>
      </c>
      <c r="E27" s="281">
        <f t="shared" si="0"/>
        <v>121.12295084262297</v>
      </c>
      <c r="F27" s="280">
        <v>6.5</v>
      </c>
      <c r="G27" s="280">
        <v>6.4</v>
      </c>
      <c r="H27" s="281">
        <f t="shared" si="1"/>
        <v>98.461538461538467</v>
      </c>
      <c r="I27" s="284">
        <v>0.7</v>
      </c>
      <c r="J27" s="280">
        <v>0.5</v>
      </c>
      <c r="K27" s="281">
        <f t="shared" si="2"/>
        <v>71.428571428571431</v>
      </c>
    </row>
    <row r="28" spans="1:11" s="4" customFormat="1" ht="15" customHeight="1">
      <c r="A28" s="264" t="s">
        <v>448</v>
      </c>
      <c r="B28" s="265" t="s">
        <v>1</v>
      </c>
      <c r="C28" s="312">
        <v>5.4571293215618892</v>
      </c>
      <c r="D28" s="282">
        <v>5</v>
      </c>
      <c r="E28" s="312">
        <f t="shared" si="0"/>
        <v>91.623263906250003</v>
      </c>
      <c r="F28" s="282">
        <v>7.3</v>
      </c>
      <c r="G28" s="282">
        <v>4.5999999999999996</v>
      </c>
      <c r="H28" s="283">
        <f t="shared" si="1"/>
        <v>63.013698630136986</v>
      </c>
      <c r="I28" s="302">
        <v>6.1</v>
      </c>
      <c r="J28" s="282">
        <v>3.9</v>
      </c>
      <c r="K28" s="303">
        <f t="shared" si="2"/>
        <v>63.934426229508205</v>
      </c>
    </row>
    <row r="29" spans="1:11" ht="15" customHeight="1">
      <c r="A29" s="460"/>
      <c r="B29" s="460"/>
      <c r="C29" s="460"/>
      <c r="D29" s="460"/>
      <c r="E29" s="460"/>
      <c r="F29" s="460"/>
      <c r="G29" s="460"/>
      <c r="H29" s="460"/>
      <c r="I29" s="460"/>
      <c r="J29" s="460"/>
      <c r="K29" s="460"/>
    </row>
    <row r="30" spans="1:11" ht="16.149999999999999" customHeight="1"/>
    <row r="31" spans="1:11" ht="16.149999999999999" customHeight="1"/>
  </sheetData>
  <mergeCells count="7">
    <mergeCell ref="A29:K29"/>
    <mergeCell ref="A1:K1"/>
    <mergeCell ref="C2:E2"/>
    <mergeCell ref="F2:H2"/>
    <mergeCell ref="I2:K2"/>
    <mergeCell ref="A2:A3"/>
    <mergeCell ref="B2:B3"/>
  </mergeCells>
  <phoneticPr fontId="7" type="noConversion"/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1:R27"/>
  <sheetViews>
    <sheetView showZeros="0" zoomScaleNormal="100" workbookViewId="0">
      <pane ySplit="2" topLeftCell="A3" activePane="bottomLeft" state="frozen"/>
      <selection activeCell="N18" sqref="N18"/>
      <selection pane="bottomLeft" activeCell="O25" sqref="O25"/>
    </sheetView>
  </sheetViews>
  <sheetFormatPr defaultRowHeight="14.25"/>
  <cols>
    <col min="1" max="1" width="21.625" customWidth="1"/>
    <col min="2" max="2" width="5.125" customWidth="1"/>
    <col min="3" max="13" width="6.875" customWidth="1"/>
    <col min="14" max="14" width="6.875" style="1" customWidth="1"/>
    <col min="15" max="18" width="6.875" customWidth="1"/>
  </cols>
  <sheetData>
    <row r="1" spans="1:18" ht="24" customHeight="1">
      <c r="A1" s="461" t="s">
        <v>559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50"/>
      <c r="Q1" s="450"/>
      <c r="R1" s="450"/>
    </row>
    <row r="2" spans="1:18" s="6" customFormat="1" ht="22.9" customHeight="1">
      <c r="A2" s="255" t="s">
        <v>464</v>
      </c>
      <c r="B2" s="268" t="s">
        <v>465</v>
      </c>
      <c r="C2" s="269" t="s">
        <v>105</v>
      </c>
      <c r="D2" s="269" t="s">
        <v>11</v>
      </c>
      <c r="E2" s="269" t="s">
        <v>12</v>
      </c>
      <c r="F2" s="269" t="s">
        <v>13</v>
      </c>
      <c r="G2" s="269" t="s">
        <v>14</v>
      </c>
      <c r="H2" s="269" t="s">
        <v>15</v>
      </c>
      <c r="I2" s="269" t="s">
        <v>16</v>
      </c>
      <c r="J2" s="269" t="s">
        <v>17</v>
      </c>
      <c r="K2" s="269" t="s">
        <v>18</v>
      </c>
      <c r="L2" s="269" t="s">
        <v>19</v>
      </c>
      <c r="M2" s="269" t="s">
        <v>20</v>
      </c>
      <c r="N2" s="269" t="s">
        <v>21</v>
      </c>
      <c r="O2" s="269" t="s">
        <v>22</v>
      </c>
      <c r="P2" s="270" t="s">
        <v>23</v>
      </c>
      <c r="Q2" s="272" t="s">
        <v>450</v>
      </c>
      <c r="R2" s="271" t="s">
        <v>25</v>
      </c>
    </row>
    <row r="3" spans="1:18" s="24" customFormat="1" ht="16.5" customHeight="1">
      <c r="A3" s="256" t="s">
        <v>451</v>
      </c>
      <c r="B3" s="257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9"/>
      <c r="Q3" s="259"/>
      <c r="R3" s="259"/>
    </row>
    <row r="4" spans="1:18" s="24" customFormat="1" ht="16.5" customHeight="1">
      <c r="A4" s="260" t="s">
        <v>452</v>
      </c>
      <c r="B4" s="261" t="s">
        <v>2</v>
      </c>
      <c r="C4" s="262">
        <v>43.7</v>
      </c>
      <c r="D4" s="262">
        <v>33.38028178416981</v>
      </c>
      <c r="E4" s="262">
        <v>32.688172043010752</v>
      </c>
      <c r="F4" s="262">
        <v>50.8498579296038</v>
      </c>
      <c r="G4" s="262">
        <v>63.333333333333329</v>
      </c>
      <c r="H4" s="262">
        <v>48.75</v>
      </c>
      <c r="I4" s="262">
        <v>43.636363636363633</v>
      </c>
      <c r="J4" s="262">
        <v>13.333333333333334</v>
      </c>
      <c r="K4" s="262">
        <v>48.73096446700508</v>
      </c>
      <c r="L4" s="262">
        <v>32.666666666666664</v>
      </c>
      <c r="M4" s="262">
        <v>50.666666666666671</v>
      </c>
      <c r="N4" s="262">
        <v>36.946386713286714</v>
      </c>
      <c r="O4" s="262">
        <v>43.24</v>
      </c>
      <c r="P4" s="263">
        <v>19.365609348914859</v>
      </c>
      <c r="Q4" s="263">
        <v>27.067669235552732</v>
      </c>
      <c r="R4" s="263">
        <v>21.25</v>
      </c>
    </row>
    <row r="5" spans="1:18" s="24" customFormat="1" ht="16.5" customHeight="1">
      <c r="A5" s="260" t="s">
        <v>453</v>
      </c>
      <c r="B5" s="261" t="s">
        <v>2</v>
      </c>
      <c r="C5" s="262">
        <v>37.9</v>
      </c>
      <c r="D5" s="262">
        <v>11.830985948819679</v>
      </c>
      <c r="E5" s="262">
        <v>42.1505376344086</v>
      </c>
      <c r="F5" s="262">
        <v>44.90084944787295</v>
      </c>
      <c r="G5" s="262">
        <v>20</v>
      </c>
      <c r="H5" s="262">
        <v>20</v>
      </c>
      <c r="I5" s="262">
        <v>23.636363636363637</v>
      </c>
      <c r="J5" s="262">
        <v>51.666666666666671</v>
      </c>
      <c r="K5" s="262">
        <v>39.93231810490694</v>
      </c>
      <c r="L5" s="262">
        <v>66.666666666666657</v>
      </c>
      <c r="M5" s="262">
        <v>43.333333333333336</v>
      </c>
      <c r="N5" s="262">
        <v>67.540792307692314</v>
      </c>
      <c r="O5" s="262">
        <v>52.587646076794655</v>
      </c>
      <c r="P5" s="263">
        <v>62.771285475792993</v>
      </c>
      <c r="Q5" s="263">
        <v>66.10757678683072</v>
      </c>
      <c r="R5" s="263">
        <v>42.5</v>
      </c>
    </row>
    <row r="6" spans="1:18" s="24" customFormat="1" ht="16.5" customHeight="1">
      <c r="A6" s="260" t="s">
        <v>454</v>
      </c>
      <c r="B6" s="261" t="s">
        <v>3</v>
      </c>
      <c r="C6" s="262">
        <v>54.6</v>
      </c>
      <c r="D6" s="262">
        <v>19.014084560603056</v>
      </c>
      <c r="E6" s="262">
        <v>38.70967741935484</v>
      </c>
      <c r="F6" s="262">
        <v>46.600566156938903</v>
      </c>
      <c r="G6" s="262">
        <v>31.666666666666664</v>
      </c>
      <c r="H6" s="262">
        <v>31.25</v>
      </c>
      <c r="I6" s="262">
        <v>65.454545454545453</v>
      </c>
      <c r="J6" s="262">
        <v>36.666666666666664</v>
      </c>
      <c r="K6" s="262">
        <v>91.370558375634516</v>
      </c>
      <c r="L6" s="262">
        <v>72</v>
      </c>
      <c r="M6" s="262">
        <v>84.666666666666671</v>
      </c>
      <c r="N6" s="262">
        <v>70.163169930069927</v>
      </c>
      <c r="O6" s="262">
        <v>78.631051752921536</v>
      </c>
      <c r="P6" s="263">
        <v>18.697829716193656</v>
      </c>
      <c r="Q6" s="263">
        <v>58.068247907618854</v>
      </c>
      <c r="R6" s="263">
        <v>32.5</v>
      </c>
    </row>
    <row r="7" spans="1:18" s="24" customFormat="1" ht="16.5" customHeight="1">
      <c r="A7" s="260" t="s">
        <v>455</v>
      </c>
      <c r="B7" s="261" t="s">
        <v>3</v>
      </c>
      <c r="C7" s="262">
        <v>88.3</v>
      </c>
      <c r="D7" s="262">
        <v>88.591549263638171</v>
      </c>
      <c r="E7" s="262">
        <v>81.075268817204304</v>
      </c>
      <c r="F7" s="262">
        <v>88.101983036538286</v>
      </c>
      <c r="G7" s="262">
        <v>92.5</v>
      </c>
      <c r="H7" s="262">
        <v>77.5</v>
      </c>
      <c r="I7" s="262">
        <v>85.454545454545453</v>
      </c>
      <c r="J7" s="262">
        <v>31.666666666666664</v>
      </c>
      <c r="K7" s="262">
        <v>96.785109983079536</v>
      </c>
      <c r="L7" s="262">
        <v>93.333333333333329</v>
      </c>
      <c r="M7" s="262">
        <v>101.33333333333334</v>
      </c>
      <c r="N7" s="262">
        <v>100.99067622377622</v>
      </c>
      <c r="O7" s="262">
        <v>95.99332220367279</v>
      </c>
      <c r="P7" s="263">
        <v>90.651085141903181</v>
      </c>
      <c r="Q7" s="263">
        <v>80.798149637474026</v>
      </c>
      <c r="R7" s="263">
        <v>97.5</v>
      </c>
    </row>
    <row r="8" spans="1:18" s="24" customFormat="1" ht="16.5" customHeight="1">
      <c r="A8" s="260" t="s">
        <v>456</v>
      </c>
      <c r="B8" s="261" t="s">
        <v>3</v>
      </c>
      <c r="C8" s="262">
        <v>104.3</v>
      </c>
      <c r="D8" s="262">
        <v>97.46478872525293</v>
      </c>
      <c r="E8" s="262">
        <v>101.72043010752687</v>
      </c>
      <c r="F8" s="262">
        <v>122.09631721785745</v>
      </c>
      <c r="G8" s="262">
        <v>104.16666666666667</v>
      </c>
      <c r="H8" s="262">
        <v>83.75</v>
      </c>
      <c r="I8" s="262">
        <v>100</v>
      </c>
      <c r="J8" s="262">
        <v>96.666666666666671</v>
      </c>
      <c r="K8" s="262">
        <v>103.38409475465313</v>
      </c>
      <c r="L8" s="262">
        <v>109.33333333333333</v>
      </c>
      <c r="M8" s="262">
        <v>113.99999999999999</v>
      </c>
      <c r="N8" s="262">
        <v>105.88578111888111</v>
      </c>
      <c r="O8" s="262">
        <v>108.01</v>
      </c>
      <c r="P8" s="263">
        <v>97.328881469115188</v>
      </c>
      <c r="Q8" s="263">
        <v>104.45344153719709</v>
      </c>
      <c r="R8" s="263">
        <v>127.49999999999999</v>
      </c>
    </row>
    <row r="9" spans="1:18" s="24" customFormat="1" ht="16.5" customHeight="1">
      <c r="A9" s="260" t="s">
        <v>457</v>
      </c>
      <c r="B9" s="261" t="s">
        <v>3</v>
      </c>
      <c r="C9" s="262">
        <v>38.4</v>
      </c>
      <c r="D9" s="262">
        <v>61.267605806387628</v>
      </c>
      <c r="E9" s="262">
        <v>18.996415483870969</v>
      </c>
      <c r="F9" s="262">
        <v>35.55240754801018</v>
      </c>
      <c r="G9" s="262">
        <v>41.666666666666671</v>
      </c>
      <c r="H9" s="262">
        <v>55.000000000000007</v>
      </c>
      <c r="I9" s="262">
        <v>41.818181818181813</v>
      </c>
      <c r="J9" s="262">
        <v>25</v>
      </c>
      <c r="K9" s="262">
        <v>51.438240270727576</v>
      </c>
      <c r="L9" s="262">
        <v>45.333333333333329</v>
      </c>
      <c r="M9" s="262">
        <v>29.333333333333332</v>
      </c>
      <c r="N9" s="262">
        <v>26.048951048951047</v>
      </c>
      <c r="O9" s="262">
        <v>39.232053422370619</v>
      </c>
      <c r="P9" s="263">
        <v>9.348914858096828</v>
      </c>
      <c r="Q9" s="263">
        <v>23.713129262494224</v>
      </c>
      <c r="R9" s="263">
        <v>28.749999999999996</v>
      </c>
    </row>
    <row r="10" spans="1:18" s="24" customFormat="1" ht="16.5" customHeight="1">
      <c r="A10" s="260" t="s">
        <v>458</v>
      </c>
      <c r="B10" s="261" t="s">
        <v>3</v>
      </c>
      <c r="C10" s="262">
        <v>113</v>
      </c>
      <c r="D10" s="262">
        <v>113.94366201110893</v>
      </c>
      <c r="E10" s="262">
        <v>103.44086021505376</v>
      </c>
      <c r="F10" s="262">
        <v>117.70538210281759</v>
      </c>
      <c r="G10" s="262">
        <v>107.5</v>
      </c>
      <c r="H10" s="262">
        <v>88.75</v>
      </c>
      <c r="I10" s="262">
        <v>101.81818181818181</v>
      </c>
      <c r="J10" s="262">
        <v>100</v>
      </c>
      <c r="K10" s="262">
        <v>135.0253807106599</v>
      </c>
      <c r="L10" s="262">
        <v>112.66666666666667</v>
      </c>
      <c r="M10" s="262">
        <v>112.66666666666667</v>
      </c>
      <c r="N10" s="262">
        <v>123.42657342657341</v>
      </c>
      <c r="O10" s="262">
        <v>141.4</v>
      </c>
      <c r="P10" s="263">
        <v>107.34557595993321</v>
      </c>
      <c r="Q10" s="263">
        <v>106.24638520820449</v>
      </c>
      <c r="R10" s="263">
        <v>145</v>
      </c>
    </row>
    <row r="11" spans="1:18" s="24" customFormat="1" ht="16.5" customHeight="1">
      <c r="A11" s="260" t="s">
        <v>459</v>
      </c>
      <c r="B11" s="261" t="s">
        <v>3</v>
      </c>
      <c r="C11" s="262">
        <v>91.5</v>
      </c>
      <c r="D11" s="262">
        <v>89.014084476096016</v>
      </c>
      <c r="E11" s="262">
        <v>76.630824086021505</v>
      </c>
      <c r="F11" s="262">
        <v>86.543908819988928</v>
      </c>
      <c r="G11" s="262">
        <v>85</v>
      </c>
      <c r="H11" s="262">
        <v>83.75</v>
      </c>
      <c r="I11" s="262">
        <v>80</v>
      </c>
      <c r="J11" s="262">
        <v>83.333333333333343</v>
      </c>
      <c r="K11" s="262">
        <v>108.79864636209813</v>
      </c>
      <c r="L11" s="262">
        <v>106.66666666666667</v>
      </c>
      <c r="M11" s="262">
        <v>95.333333333333343</v>
      </c>
      <c r="N11" s="262">
        <v>105.76923076923077</v>
      </c>
      <c r="O11" s="262">
        <v>139.4</v>
      </c>
      <c r="P11" s="263">
        <v>86.644407345575956</v>
      </c>
      <c r="Q11" s="263">
        <v>104.85829960638127</v>
      </c>
      <c r="R11" s="263">
        <v>136.25</v>
      </c>
    </row>
    <row r="12" spans="1:18" s="24" customFormat="1" ht="16.5" customHeight="1">
      <c r="A12" s="260" t="s">
        <v>460</v>
      </c>
      <c r="B12" s="261" t="s">
        <v>3</v>
      </c>
      <c r="C12" s="262">
        <v>66.7</v>
      </c>
      <c r="D12" s="262">
        <v>86.901408413806777</v>
      </c>
      <c r="E12" s="262">
        <v>62.867383225806449</v>
      </c>
      <c r="F12" s="262">
        <v>54.249291347735721</v>
      </c>
      <c r="G12" s="262">
        <v>70</v>
      </c>
      <c r="H12" s="262">
        <v>80</v>
      </c>
      <c r="I12" s="262">
        <v>36.363636363636367</v>
      </c>
      <c r="J12" s="262">
        <v>0</v>
      </c>
      <c r="K12" s="262">
        <v>75.126903553299499</v>
      </c>
      <c r="L12" s="262">
        <v>52.666666666666664</v>
      </c>
      <c r="M12" s="262">
        <v>98.666666666666671</v>
      </c>
      <c r="N12" s="262">
        <v>51.456876223776213</v>
      </c>
      <c r="O12" s="262">
        <v>74.12</v>
      </c>
      <c r="P12" s="263">
        <v>8.6811352253756269</v>
      </c>
      <c r="Q12" s="263">
        <v>26.778484503825297</v>
      </c>
      <c r="R12" s="263">
        <v>51.249999999999993</v>
      </c>
    </row>
    <row r="13" spans="1:18" s="24" customFormat="1" ht="16.5" customHeight="1">
      <c r="A13" s="260" t="s">
        <v>461</v>
      </c>
      <c r="B13" s="261" t="s">
        <v>3</v>
      </c>
      <c r="C13" s="262">
        <v>97.7</v>
      </c>
      <c r="D13" s="262">
        <v>96.197183087879395</v>
      </c>
      <c r="E13" s="262">
        <v>99.13978494623656</v>
      </c>
      <c r="F13" s="262">
        <v>98.441925783450628</v>
      </c>
      <c r="G13" s="262">
        <v>95.833333333333343</v>
      </c>
      <c r="H13" s="262">
        <v>90</v>
      </c>
      <c r="I13" s="262">
        <v>96.36363636363636</v>
      </c>
      <c r="J13" s="262">
        <v>86.666666666666671</v>
      </c>
      <c r="K13" s="262">
        <v>104.23011844331643</v>
      </c>
      <c r="L13" s="262">
        <v>96.666666666666671</v>
      </c>
      <c r="M13" s="262">
        <v>104</v>
      </c>
      <c r="N13" s="262">
        <v>96.736596503496514</v>
      </c>
      <c r="O13" s="262">
        <v>107.35</v>
      </c>
      <c r="P13" s="263">
        <v>83.305509181969953</v>
      </c>
      <c r="Q13" s="263">
        <v>90.977443588149086</v>
      </c>
      <c r="R13" s="263">
        <v>98.75</v>
      </c>
    </row>
    <row r="14" spans="1:18" s="24" customFormat="1" ht="16.5" customHeight="1">
      <c r="A14" s="260" t="s">
        <v>462</v>
      </c>
      <c r="B14" s="261" t="s">
        <v>3</v>
      </c>
      <c r="C14" s="262">
        <v>67.3</v>
      </c>
      <c r="D14" s="262">
        <v>27.887324022217815</v>
      </c>
      <c r="E14" s="262">
        <v>63.727598279569889</v>
      </c>
      <c r="F14" s="262">
        <v>67.138810008105352</v>
      </c>
      <c r="G14" s="262">
        <v>30</v>
      </c>
      <c r="H14" s="262">
        <v>45</v>
      </c>
      <c r="I14" s="262">
        <v>89.090909090909093</v>
      </c>
      <c r="J14" s="262">
        <v>80</v>
      </c>
      <c r="K14" s="262">
        <v>96.108291032148898</v>
      </c>
      <c r="L14" s="262">
        <v>93.333333333333329</v>
      </c>
      <c r="M14" s="262">
        <v>92</v>
      </c>
      <c r="N14" s="262">
        <v>77.738927972027966</v>
      </c>
      <c r="O14" s="262">
        <v>97.33</v>
      </c>
      <c r="P14" s="263">
        <v>69.449081803005015</v>
      </c>
      <c r="Q14" s="263">
        <v>90.283400787237483</v>
      </c>
      <c r="R14" s="263">
        <v>85</v>
      </c>
    </row>
    <row r="15" spans="1:18" s="24" customFormat="1" ht="16.5" customHeight="1">
      <c r="A15" s="260" t="s">
        <v>463</v>
      </c>
      <c r="B15" s="261" t="s">
        <v>3</v>
      </c>
      <c r="C15" s="262">
        <v>3.8</v>
      </c>
      <c r="D15" s="262">
        <v>4.2253521245784569</v>
      </c>
      <c r="E15" s="262">
        <v>0</v>
      </c>
      <c r="F15" s="262">
        <v>2.5495750635989372</v>
      </c>
      <c r="G15" s="262">
        <v>3.3333333333333335</v>
      </c>
      <c r="H15" s="262">
        <v>5</v>
      </c>
      <c r="I15" s="262">
        <v>10.909090909090908</v>
      </c>
      <c r="J15" s="262">
        <v>0</v>
      </c>
      <c r="K15" s="262">
        <v>4.7377326565143827</v>
      </c>
      <c r="L15" s="262">
        <v>2</v>
      </c>
      <c r="M15" s="262">
        <v>4</v>
      </c>
      <c r="N15" s="262">
        <v>5.4195804195804191</v>
      </c>
      <c r="O15" s="262">
        <v>5.342237061769616</v>
      </c>
      <c r="P15" s="263">
        <v>1.335559265442404</v>
      </c>
      <c r="Q15" s="263">
        <v>0.98322753263904561</v>
      </c>
      <c r="R15" s="263">
        <v>0</v>
      </c>
    </row>
    <row r="16" spans="1:18" s="24" customFormat="1" ht="16.5" customHeight="1">
      <c r="A16" s="260" t="s">
        <v>485</v>
      </c>
      <c r="B16" s="261" t="s">
        <v>3</v>
      </c>
      <c r="C16" s="262">
        <v>1.6</v>
      </c>
      <c r="D16" s="262">
        <v>0.8450704249156914</v>
      </c>
      <c r="E16" s="262">
        <v>0.86021505376344087</v>
      </c>
      <c r="F16" s="262">
        <v>0</v>
      </c>
      <c r="G16" s="262">
        <v>0</v>
      </c>
      <c r="H16" s="262">
        <v>1.25</v>
      </c>
      <c r="I16" s="262">
        <v>9.0909090909090917</v>
      </c>
      <c r="J16" s="262">
        <v>0</v>
      </c>
      <c r="K16" s="262">
        <v>2.7072758037225042</v>
      </c>
      <c r="L16" s="262">
        <v>0</v>
      </c>
      <c r="M16" s="262">
        <v>2</v>
      </c>
      <c r="N16" s="262">
        <v>2.0979020979020979</v>
      </c>
      <c r="O16" s="262">
        <v>2.003338898163606</v>
      </c>
      <c r="P16" s="263">
        <v>0</v>
      </c>
      <c r="Q16" s="263">
        <v>0.69404280091160853</v>
      </c>
      <c r="R16" s="263">
        <v>2.5</v>
      </c>
    </row>
    <row r="17" spans="1:18" s="24" customFormat="1" ht="16.5" customHeight="1">
      <c r="A17" s="260" t="s">
        <v>486</v>
      </c>
      <c r="B17" s="261" t="s">
        <v>3</v>
      </c>
      <c r="C17" s="262">
        <v>77</v>
      </c>
      <c r="D17" s="262">
        <v>93.23943660067448</v>
      </c>
      <c r="E17" s="262">
        <v>72.473118279569889</v>
      </c>
      <c r="F17" s="262">
        <v>80.453257845741476</v>
      </c>
      <c r="G17" s="262">
        <v>90</v>
      </c>
      <c r="H17" s="262">
        <v>78.75</v>
      </c>
      <c r="I17" s="262">
        <v>69.090909090909093</v>
      </c>
      <c r="J17" s="262">
        <v>3.3333333333333335</v>
      </c>
      <c r="K17" s="262">
        <v>77.834179357021995</v>
      </c>
      <c r="L17" s="262">
        <v>62.666666666666671</v>
      </c>
      <c r="M17" s="262">
        <v>92.666666666666657</v>
      </c>
      <c r="N17" s="262">
        <v>70.74592097902098</v>
      </c>
      <c r="O17" s="262">
        <v>75.959999999999994</v>
      </c>
      <c r="P17" s="263">
        <v>41.235392320534224</v>
      </c>
      <c r="Q17" s="263">
        <v>43.030653656519732</v>
      </c>
      <c r="R17" s="263">
        <v>82.5</v>
      </c>
    </row>
    <row r="18" spans="1:18" s="24" customFormat="1" ht="16.5" customHeight="1">
      <c r="A18" s="260" t="s">
        <v>487</v>
      </c>
      <c r="B18" s="261" t="s">
        <v>49</v>
      </c>
      <c r="C18" s="262">
        <v>42.1</v>
      </c>
      <c r="D18" s="262">
        <v>25.774647959928586</v>
      </c>
      <c r="E18" s="262">
        <v>46.093189677419353</v>
      </c>
      <c r="F18" s="262">
        <v>42.209631891757418</v>
      </c>
      <c r="G18" s="262">
        <v>42.5</v>
      </c>
      <c r="H18" s="262">
        <v>35</v>
      </c>
      <c r="I18" s="262">
        <v>40</v>
      </c>
      <c r="J18" s="262">
        <v>40</v>
      </c>
      <c r="K18" s="262">
        <v>54.145516074450086</v>
      </c>
      <c r="L18" s="262">
        <v>64</v>
      </c>
      <c r="M18" s="262">
        <v>44.666666666666664</v>
      </c>
      <c r="N18" s="262">
        <v>43.764568531468534</v>
      </c>
      <c r="O18" s="262">
        <v>50.751252086811348</v>
      </c>
      <c r="P18" s="263">
        <v>31.218697829716191</v>
      </c>
      <c r="Q18" s="263">
        <v>33.603239175484646</v>
      </c>
      <c r="R18" s="263">
        <v>81.25</v>
      </c>
    </row>
    <row r="19" spans="1:18" s="24" customFormat="1" ht="16.5" customHeight="1">
      <c r="A19" s="260" t="s">
        <v>488</v>
      </c>
      <c r="B19" s="261" t="s">
        <v>5</v>
      </c>
      <c r="C19" s="262">
        <v>210.1</v>
      </c>
      <c r="D19" s="262">
        <v>211.26760622892283</v>
      </c>
      <c r="E19" s="262">
        <v>190.39426494623658</v>
      </c>
      <c r="F19" s="262">
        <v>229.74504155879592</v>
      </c>
      <c r="G19" s="262">
        <v>226.66666666666666</v>
      </c>
      <c r="H19" s="262">
        <v>204.99999999999997</v>
      </c>
      <c r="I19" s="262">
        <v>218.18181818181816</v>
      </c>
      <c r="J19" s="262">
        <v>166.66666666666669</v>
      </c>
      <c r="K19" s="262">
        <v>209.13705583756345</v>
      </c>
      <c r="L19" s="262">
        <v>204.66666666666669</v>
      </c>
      <c r="M19" s="262">
        <v>222.66666666666666</v>
      </c>
      <c r="N19" s="262">
        <v>217.07459230769231</v>
      </c>
      <c r="O19" s="262">
        <v>216.69</v>
      </c>
      <c r="P19" s="263">
        <v>158.7646076794658</v>
      </c>
      <c r="Q19" s="263">
        <v>176.40254546304811</v>
      </c>
      <c r="R19" s="263">
        <v>215</v>
      </c>
    </row>
    <row r="20" spans="1:18" s="24" customFormat="1" ht="16.5" customHeight="1">
      <c r="A20" s="260" t="s">
        <v>489</v>
      </c>
      <c r="B20" s="261" t="s">
        <v>5</v>
      </c>
      <c r="C20" s="262">
        <v>97.3</v>
      </c>
      <c r="D20" s="262">
        <v>67.323944133306895</v>
      </c>
      <c r="E20" s="262">
        <v>93.046595268817214</v>
      </c>
      <c r="F20" s="262">
        <v>145.04249279024788</v>
      </c>
      <c r="G20" s="262">
        <v>74.166666666666671</v>
      </c>
      <c r="H20" s="262">
        <v>163.75</v>
      </c>
      <c r="I20" s="262">
        <v>32.727272727272727</v>
      </c>
      <c r="J20" s="262">
        <v>30</v>
      </c>
      <c r="K20" s="262">
        <v>137.39424703891709</v>
      </c>
      <c r="L20" s="262">
        <v>63.333333333333329</v>
      </c>
      <c r="M20" s="262">
        <v>87.333333333333329</v>
      </c>
      <c r="N20" s="262">
        <v>102.09790209790211</v>
      </c>
      <c r="O20" s="262">
        <v>157.6</v>
      </c>
      <c r="P20" s="263">
        <v>60.100166944908182</v>
      </c>
      <c r="Q20" s="263">
        <v>171.31289779366779</v>
      </c>
      <c r="R20" s="263">
        <v>101.25</v>
      </c>
    </row>
    <row r="21" spans="1:18" s="24" customFormat="1" ht="16.5" customHeight="1">
      <c r="A21" s="260" t="s">
        <v>490</v>
      </c>
      <c r="B21" s="261" t="s">
        <v>3</v>
      </c>
      <c r="C21" s="262">
        <v>61.8</v>
      </c>
      <c r="D21" s="262">
        <v>76.338028102360639</v>
      </c>
      <c r="E21" s="262">
        <v>42.222221935483873</v>
      </c>
      <c r="F21" s="262">
        <v>73.796033501994231</v>
      </c>
      <c r="G21" s="262">
        <v>67.5</v>
      </c>
      <c r="H21" s="262">
        <v>80</v>
      </c>
      <c r="I21" s="262">
        <v>45.454545454545453</v>
      </c>
      <c r="J21" s="262">
        <v>13.333333333333334</v>
      </c>
      <c r="K21" s="262">
        <v>63.62</v>
      </c>
      <c r="L21" s="262">
        <v>57.333333333333336</v>
      </c>
      <c r="M21" s="262">
        <v>68.666666666666671</v>
      </c>
      <c r="N21" s="262">
        <v>61.888111888111887</v>
      </c>
      <c r="O21" s="262">
        <v>88.81</v>
      </c>
      <c r="P21" s="263">
        <v>31.385642737896497</v>
      </c>
      <c r="Q21" s="263">
        <v>43.493349088475064</v>
      </c>
      <c r="R21" s="263">
        <v>73.75</v>
      </c>
    </row>
    <row r="22" spans="1:18" s="24" customFormat="1" ht="16.5" customHeight="1">
      <c r="A22" s="318" t="s">
        <v>588</v>
      </c>
      <c r="B22" s="261" t="s">
        <v>3</v>
      </c>
      <c r="C22" s="262">
        <v>54.5</v>
      </c>
      <c r="D22" s="262">
        <v>59.014084391588973</v>
      </c>
      <c r="E22" s="262">
        <v>39.641576774193545</v>
      </c>
      <c r="F22" s="262">
        <v>67.847025020263388</v>
      </c>
      <c r="G22" s="262">
        <v>53.333333333333336</v>
      </c>
      <c r="H22" s="262">
        <v>76.25</v>
      </c>
      <c r="I22" s="262">
        <v>30.909090909090907</v>
      </c>
      <c r="J22" s="262">
        <v>11.666666666666666</v>
      </c>
      <c r="K22" s="262">
        <v>59.56</v>
      </c>
      <c r="L22" s="262">
        <v>50.666666666666671</v>
      </c>
      <c r="M22" s="262">
        <v>57.333333333333336</v>
      </c>
      <c r="N22" s="262">
        <v>61.888111888111887</v>
      </c>
      <c r="O22" s="262">
        <v>88.81</v>
      </c>
      <c r="P22" s="262">
        <v>26.043405676126881</v>
      </c>
      <c r="Q22" s="263">
        <v>43.204164356747633</v>
      </c>
      <c r="R22" s="263">
        <v>70</v>
      </c>
    </row>
    <row r="23" spans="1:18" s="24" customFormat="1" ht="16.5" customHeight="1">
      <c r="A23" s="260" t="s">
        <v>491</v>
      </c>
      <c r="B23" s="261" t="s">
        <v>3</v>
      </c>
      <c r="C23" s="262">
        <v>8.1999999999999993</v>
      </c>
      <c r="D23" s="262">
        <v>13.943662011108907</v>
      </c>
      <c r="E23" s="262">
        <v>6.021505376344086</v>
      </c>
      <c r="F23" s="262">
        <v>4.2492917726648951</v>
      </c>
      <c r="G23" s="262">
        <v>10.833333333333334</v>
      </c>
      <c r="H23" s="262">
        <v>18.75</v>
      </c>
      <c r="I23" s="262">
        <v>5.4545454545454541</v>
      </c>
      <c r="J23" s="262">
        <v>0</v>
      </c>
      <c r="K23" s="262">
        <v>10.829103214890017</v>
      </c>
      <c r="L23" s="262">
        <v>11.333333333333332</v>
      </c>
      <c r="M23" s="262">
        <v>5.3333333333333339</v>
      </c>
      <c r="N23" s="262">
        <v>5.5944055944055942</v>
      </c>
      <c r="O23" s="262">
        <v>15.859766277128548</v>
      </c>
      <c r="P23" s="262">
        <v>2.003338898163606</v>
      </c>
      <c r="Q23" s="263">
        <v>2.3713131344622629</v>
      </c>
      <c r="R23" s="263">
        <v>3.75</v>
      </c>
    </row>
    <row r="24" spans="1:18" s="24" customFormat="1" ht="16.5" customHeight="1">
      <c r="A24" s="260" t="s">
        <v>492</v>
      </c>
      <c r="B24" s="261" t="s">
        <v>3</v>
      </c>
      <c r="C24" s="262">
        <v>29.8</v>
      </c>
      <c r="D24" s="262">
        <v>45.070422380480068</v>
      </c>
      <c r="E24" s="262">
        <v>14.623655913978496</v>
      </c>
      <c r="F24" s="262">
        <v>28.753540711746346</v>
      </c>
      <c r="G24" s="262">
        <v>41.666666666666671</v>
      </c>
      <c r="H24" s="262">
        <v>70</v>
      </c>
      <c r="I24" s="262">
        <v>12.727272727272727</v>
      </c>
      <c r="J24" s="262">
        <v>0</v>
      </c>
      <c r="K24" s="262">
        <v>27.072758037225043</v>
      </c>
      <c r="L24" s="262">
        <v>36</v>
      </c>
      <c r="M24" s="262">
        <v>29.333333333333332</v>
      </c>
      <c r="N24" s="262">
        <v>24.242424475524473</v>
      </c>
      <c r="O24" s="262">
        <v>33.39</v>
      </c>
      <c r="P24" s="262">
        <v>2.671118530884808</v>
      </c>
      <c r="Q24" s="263">
        <v>12.897628485593124</v>
      </c>
      <c r="R24" s="263">
        <v>26.25</v>
      </c>
    </row>
    <row r="25" spans="1:18" s="24" customFormat="1" ht="16.5" customHeight="1">
      <c r="A25" s="260" t="s">
        <v>493</v>
      </c>
      <c r="B25" s="261" t="s">
        <v>4</v>
      </c>
      <c r="C25" s="262">
        <v>5.5</v>
      </c>
      <c r="D25" s="262">
        <v>8.028169036699067</v>
      </c>
      <c r="E25" s="262">
        <v>5.161290322580645</v>
      </c>
      <c r="F25" s="262">
        <v>5.0991501271978743</v>
      </c>
      <c r="G25" s="262">
        <v>0.83333333333333337</v>
      </c>
      <c r="H25" s="262">
        <v>7.5</v>
      </c>
      <c r="I25" s="262">
        <v>5.4545454545454541</v>
      </c>
      <c r="J25" s="262">
        <v>0</v>
      </c>
      <c r="K25" s="262">
        <v>14.213197969543149</v>
      </c>
      <c r="L25" s="262">
        <v>2.666666666666667</v>
      </c>
      <c r="M25" s="262">
        <v>2</v>
      </c>
      <c r="N25" s="262">
        <v>4.0209790209790208</v>
      </c>
      <c r="O25" s="262">
        <v>10.016694490818031</v>
      </c>
      <c r="P25" s="262">
        <v>1.335559265442404</v>
      </c>
      <c r="Q25" s="263">
        <v>1.3880856018232171</v>
      </c>
      <c r="R25" s="263">
        <v>0</v>
      </c>
    </row>
    <row r="26" spans="1:18" s="24" customFormat="1" ht="16.5" customHeight="1">
      <c r="A26" s="260" t="s">
        <v>494</v>
      </c>
      <c r="B26" s="261" t="s">
        <v>3</v>
      </c>
      <c r="C26" s="262">
        <v>4.2</v>
      </c>
      <c r="D26" s="262">
        <v>8.4507042491569138</v>
      </c>
      <c r="E26" s="262">
        <v>1.7204301075268817</v>
      </c>
      <c r="F26" s="262">
        <v>1.6997167090659582</v>
      </c>
      <c r="G26" s="262">
        <v>10.833333333333334</v>
      </c>
      <c r="H26" s="262">
        <v>3.75</v>
      </c>
      <c r="I26" s="262">
        <v>16.363636363636363</v>
      </c>
      <c r="J26" s="262">
        <v>0</v>
      </c>
      <c r="K26" s="262">
        <v>2.7072758037225042</v>
      </c>
      <c r="L26" s="262">
        <v>1.3333333333333335</v>
      </c>
      <c r="M26" s="262">
        <v>0.66666666666666674</v>
      </c>
      <c r="N26" s="262">
        <v>4.3706293706293708</v>
      </c>
      <c r="O26" s="262">
        <v>7.345575959933222</v>
      </c>
      <c r="P26" s="262">
        <v>0</v>
      </c>
      <c r="Q26" s="263">
        <v>0</v>
      </c>
      <c r="R26" s="263">
        <v>5</v>
      </c>
    </row>
    <row r="27" spans="1:18">
      <c r="A27" s="264" t="s">
        <v>495</v>
      </c>
      <c r="B27" s="265" t="s">
        <v>1</v>
      </c>
      <c r="C27" s="266">
        <v>5</v>
      </c>
      <c r="D27" s="266">
        <v>6.7605633993255312</v>
      </c>
      <c r="E27" s="266">
        <v>3.4408602150537635</v>
      </c>
      <c r="F27" s="266">
        <v>0.84985835453297909</v>
      </c>
      <c r="G27" s="266">
        <v>13.333333333333334</v>
      </c>
      <c r="H27" s="266">
        <v>6.25</v>
      </c>
      <c r="I27" s="266">
        <v>7.2727272727272725</v>
      </c>
      <c r="J27" s="266">
        <v>0</v>
      </c>
      <c r="K27" s="266">
        <v>4.7377326565143827</v>
      </c>
      <c r="L27" s="266">
        <v>3.3333333333333335</v>
      </c>
      <c r="M27" s="266">
        <v>2.666666666666667</v>
      </c>
      <c r="N27" s="266">
        <v>4.7785545454545453</v>
      </c>
      <c r="O27" s="266">
        <v>8.013355592654424</v>
      </c>
      <c r="P27" s="266">
        <v>2.671118530884808</v>
      </c>
      <c r="Q27" s="267">
        <v>6.2463852082044768</v>
      </c>
      <c r="R27" s="267">
        <v>6.25</v>
      </c>
    </row>
  </sheetData>
  <mergeCells count="1">
    <mergeCell ref="A1:R1"/>
  </mergeCells>
  <phoneticPr fontId="40" type="noConversion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1:S27"/>
  <sheetViews>
    <sheetView showZeros="0" workbookViewId="0">
      <pane ySplit="2" topLeftCell="A3" activePane="bottomLeft" state="frozen"/>
      <selection activeCell="N18" sqref="N18"/>
      <selection pane="bottomLeft" activeCell="O17" sqref="O17"/>
    </sheetView>
  </sheetViews>
  <sheetFormatPr defaultRowHeight="14.25"/>
  <cols>
    <col min="1" max="1" width="22.125" customWidth="1"/>
    <col min="2" max="2" width="5" customWidth="1"/>
    <col min="3" max="13" width="7.125" customWidth="1"/>
    <col min="14" max="14" width="7.125" style="1" customWidth="1"/>
    <col min="15" max="18" width="7.125" customWidth="1"/>
    <col min="19" max="19" width="8.75" style="1" customWidth="1"/>
  </cols>
  <sheetData>
    <row r="1" spans="1:19" ht="24" customHeight="1">
      <c r="A1" s="461" t="s">
        <v>560</v>
      </c>
      <c r="B1" s="461"/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  <c r="Q1" s="461"/>
      <c r="R1" s="461"/>
    </row>
    <row r="2" spans="1:19" s="6" customFormat="1" ht="22.9" customHeight="1">
      <c r="A2" s="255" t="s">
        <v>42</v>
      </c>
      <c r="B2" s="268" t="s">
        <v>6</v>
      </c>
      <c r="C2" s="269" t="s">
        <v>105</v>
      </c>
      <c r="D2" s="269" t="s">
        <v>11</v>
      </c>
      <c r="E2" s="269" t="s">
        <v>12</v>
      </c>
      <c r="F2" s="269" t="s">
        <v>13</v>
      </c>
      <c r="G2" s="269" t="s">
        <v>14</v>
      </c>
      <c r="H2" s="269" t="s">
        <v>15</v>
      </c>
      <c r="I2" s="269" t="s">
        <v>16</v>
      </c>
      <c r="J2" s="269" t="s">
        <v>17</v>
      </c>
      <c r="K2" s="269" t="s">
        <v>18</v>
      </c>
      <c r="L2" s="269" t="s">
        <v>19</v>
      </c>
      <c r="M2" s="269" t="s">
        <v>20</v>
      </c>
      <c r="N2" s="269" t="s">
        <v>21</v>
      </c>
      <c r="O2" s="269" t="s">
        <v>22</v>
      </c>
      <c r="P2" s="270" t="s">
        <v>23</v>
      </c>
      <c r="Q2" s="272" t="s">
        <v>450</v>
      </c>
      <c r="R2" s="271" t="s">
        <v>25</v>
      </c>
      <c r="S2" s="7"/>
    </row>
    <row r="3" spans="1:19" s="24" customFormat="1" ht="16.5" customHeight="1">
      <c r="A3" s="256" t="s">
        <v>451</v>
      </c>
      <c r="B3" s="257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9"/>
      <c r="Q3" s="259"/>
      <c r="R3" s="259"/>
      <c r="S3" s="23"/>
    </row>
    <row r="4" spans="1:19" s="24" customFormat="1" ht="16.5" customHeight="1">
      <c r="A4" s="260" t="s">
        <v>452</v>
      </c>
      <c r="B4" s="261" t="s">
        <v>2</v>
      </c>
      <c r="C4" s="262">
        <v>48.1</v>
      </c>
      <c r="D4" s="262">
        <v>33.38028178416981</v>
      </c>
      <c r="E4" s="262">
        <v>48.301886792452834</v>
      </c>
      <c r="F4" s="262">
        <v>70.52</v>
      </c>
      <c r="G4" s="262">
        <v>61.111111111111114</v>
      </c>
      <c r="H4" s="262">
        <v>48.75</v>
      </c>
      <c r="I4" s="262">
        <v>68.965517241379317</v>
      </c>
      <c r="J4" s="262"/>
      <c r="K4" s="262">
        <v>64.044943820224717</v>
      </c>
      <c r="L4" s="262">
        <v>52.857142857142861</v>
      </c>
      <c r="M4" s="262">
        <v>53.75</v>
      </c>
      <c r="N4" s="262">
        <v>48.272017391304352</v>
      </c>
      <c r="O4" s="262">
        <v>63.75</v>
      </c>
      <c r="P4" s="263">
        <v>18.808777429467085</v>
      </c>
      <c r="Q4" s="263">
        <v>35.550709114282618</v>
      </c>
      <c r="R4" s="263">
        <v>23.333333333333332</v>
      </c>
      <c r="S4" s="23"/>
    </row>
    <row r="5" spans="1:19" s="24" customFormat="1" ht="16.5" customHeight="1">
      <c r="A5" s="260" t="s">
        <v>453</v>
      </c>
      <c r="B5" s="261" t="s">
        <v>2</v>
      </c>
      <c r="C5" s="262">
        <v>23.8</v>
      </c>
      <c r="D5" s="262">
        <v>11.830985948819679</v>
      </c>
      <c r="E5" s="262">
        <v>30.188679245283019</v>
      </c>
      <c r="F5" s="262">
        <v>19.575471134077965</v>
      </c>
      <c r="G5" s="262">
        <v>16.666666666666664</v>
      </c>
      <c r="H5" s="262">
        <v>20</v>
      </c>
      <c r="I5" s="262">
        <v>17.241379310344829</v>
      </c>
      <c r="J5" s="262"/>
      <c r="K5" s="262">
        <v>22.471910112359549</v>
      </c>
      <c r="L5" s="262">
        <v>35.714285714285715</v>
      </c>
      <c r="M5" s="262">
        <v>32.5</v>
      </c>
      <c r="N5" s="262">
        <v>49.386845484949824</v>
      </c>
      <c r="O5" s="262">
        <v>18.75</v>
      </c>
      <c r="P5" s="263">
        <v>47.648902821316611</v>
      </c>
      <c r="Q5" s="263">
        <v>45.801526517768693</v>
      </c>
      <c r="R5" s="263">
        <v>40</v>
      </c>
      <c r="S5" s="23"/>
    </row>
    <row r="6" spans="1:19" s="24" customFormat="1" ht="16.5" customHeight="1">
      <c r="A6" s="260" t="s">
        <v>454</v>
      </c>
      <c r="B6" s="261" t="s">
        <v>3</v>
      </c>
      <c r="C6" s="262">
        <v>53.5</v>
      </c>
      <c r="D6" s="262">
        <v>19.014084560603056</v>
      </c>
      <c r="E6" s="262">
        <v>34.716981132075468</v>
      </c>
      <c r="F6" s="262">
        <v>49.292452125979004</v>
      </c>
      <c r="G6" s="262">
        <v>28.888888888888886</v>
      </c>
      <c r="H6" s="262">
        <v>31.25</v>
      </c>
      <c r="I6" s="262">
        <v>75.862068965517238</v>
      </c>
      <c r="J6" s="262"/>
      <c r="K6" s="262">
        <v>88.764044943820224</v>
      </c>
      <c r="L6" s="262">
        <v>84.285714285714292</v>
      </c>
      <c r="M6" s="262">
        <v>96.25</v>
      </c>
      <c r="N6" s="262">
        <v>86.510591304347827</v>
      </c>
      <c r="O6" s="262">
        <v>81.25</v>
      </c>
      <c r="P6" s="263">
        <v>22.570532915360502</v>
      </c>
      <c r="Q6" s="263">
        <v>67.284623915879493</v>
      </c>
      <c r="R6" s="263">
        <v>33.333333333333329</v>
      </c>
      <c r="S6" s="23"/>
    </row>
    <row r="7" spans="1:19" s="24" customFormat="1" ht="16.5" customHeight="1">
      <c r="A7" s="260" t="s">
        <v>455</v>
      </c>
      <c r="B7" s="261" t="s">
        <v>3</v>
      </c>
      <c r="C7" s="262">
        <v>93.9</v>
      </c>
      <c r="D7" s="262">
        <v>88.591549263638171</v>
      </c>
      <c r="E7" s="262">
        <v>95.471698113207552</v>
      </c>
      <c r="F7" s="262">
        <v>100</v>
      </c>
      <c r="G7" s="262">
        <v>91.111111111111114</v>
      </c>
      <c r="H7" s="262">
        <v>77.5</v>
      </c>
      <c r="I7" s="262">
        <v>100</v>
      </c>
      <c r="J7" s="262"/>
      <c r="K7" s="262">
        <v>97.752808988764045</v>
      </c>
      <c r="L7" s="262">
        <v>100</v>
      </c>
      <c r="M7" s="262">
        <v>102.49999999999999</v>
      </c>
      <c r="N7" s="262">
        <v>104.0133779264214</v>
      </c>
      <c r="O7" s="262">
        <v>96.25</v>
      </c>
      <c r="P7" s="263">
        <v>89.968652037617559</v>
      </c>
      <c r="Q7" s="263">
        <v>83.969465718780953</v>
      </c>
      <c r="R7" s="263">
        <v>100</v>
      </c>
      <c r="S7" s="23"/>
    </row>
    <row r="8" spans="1:19" s="24" customFormat="1" ht="16.5" customHeight="1">
      <c r="A8" s="260" t="s">
        <v>456</v>
      </c>
      <c r="B8" s="261" t="s">
        <v>3</v>
      </c>
      <c r="C8" s="262">
        <v>104.6</v>
      </c>
      <c r="D8" s="262">
        <v>97.46478872525293</v>
      </c>
      <c r="E8" s="262">
        <v>103.01886792452831</v>
      </c>
      <c r="F8" s="262">
        <v>122.64150932716269</v>
      </c>
      <c r="G8" s="262">
        <v>103.33333333333334</v>
      </c>
      <c r="H8" s="262">
        <v>83.75</v>
      </c>
      <c r="I8" s="262">
        <v>103.44827586206897</v>
      </c>
      <c r="J8" s="262"/>
      <c r="K8" s="262">
        <v>104.49438202247192</v>
      </c>
      <c r="L8" s="262">
        <v>108.57142857142857</v>
      </c>
      <c r="M8" s="262">
        <v>118.75</v>
      </c>
      <c r="N8" s="262">
        <v>112.04013377926421</v>
      </c>
      <c r="O8" s="262">
        <v>113.75</v>
      </c>
      <c r="P8" s="263">
        <v>94.984326018808773</v>
      </c>
      <c r="Q8" s="263">
        <v>101.30861504336481</v>
      </c>
      <c r="R8" s="263">
        <v>133.33333333333331</v>
      </c>
      <c r="S8" s="23"/>
    </row>
    <row r="9" spans="1:19" s="24" customFormat="1" ht="16.5" customHeight="1">
      <c r="A9" s="260" t="s">
        <v>457</v>
      </c>
      <c r="B9" s="261" t="s">
        <v>3</v>
      </c>
      <c r="C9" s="262">
        <v>51.7</v>
      </c>
      <c r="D9" s="262">
        <v>61.267605806387628</v>
      </c>
      <c r="E9" s="262">
        <v>31.823898867924527</v>
      </c>
      <c r="F9" s="262">
        <v>56.367923790717342</v>
      </c>
      <c r="G9" s="262">
        <v>47.777777777777779</v>
      </c>
      <c r="H9" s="262">
        <v>55.000000000000007</v>
      </c>
      <c r="I9" s="262">
        <v>58.620689655172406</v>
      </c>
      <c r="J9" s="262"/>
      <c r="K9" s="262">
        <v>64.044943820224717</v>
      </c>
      <c r="L9" s="262">
        <v>82.857142857142861</v>
      </c>
      <c r="M9" s="262">
        <v>47.5</v>
      </c>
      <c r="N9" s="262">
        <v>38.461538461538467</v>
      </c>
      <c r="O9" s="262">
        <v>55</v>
      </c>
      <c r="P9" s="263">
        <v>10.031347962382444</v>
      </c>
      <c r="Q9" s="263">
        <v>25.08178876736406</v>
      </c>
      <c r="R9" s="263">
        <v>30</v>
      </c>
      <c r="S9" s="23"/>
    </row>
    <row r="10" spans="1:19" s="24" customFormat="1" ht="16.5" customHeight="1">
      <c r="A10" s="260" t="s">
        <v>458</v>
      </c>
      <c r="B10" s="261" t="s">
        <v>3</v>
      </c>
      <c r="C10" s="262">
        <v>114.8</v>
      </c>
      <c r="D10" s="262">
        <v>113.94366201110893</v>
      </c>
      <c r="E10" s="262">
        <v>106.04</v>
      </c>
      <c r="F10" s="262">
        <v>120.99056546702562</v>
      </c>
      <c r="G10" s="262">
        <v>110.00000000000001</v>
      </c>
      <c r="H10" s="262">
        <v>88.75</v>
      </c>
      <c r="I10" s="262">
        <v>106.89655172413792</v>
      </c>
      <c r="J10" s="262"/>
      <c r="K10" s="262">
        <v>138.20224719101125</v>
      </c>
      <c r="L10" s="262">
        <v>120</v>
      </c>
      <c r="M10" s="262">
        <v>112.5</v>
      </c>
      <c r="N10" s="262">
        <v>132.55295384615386</v>
      </c>
      <c r="O10" s="262">
        <v>160</v>
      </c>
      <c r="P10" s="263">
        <v>110.03134796238245</v>
      </c>
      <c r="Q10" s="263">
        <v>111.77753539028339</v>
      </c>
      <c r="R10" s="263">
        <v>146.66666666666666</v>
      </c>
      <c r="S10" s="23"/>
    </row>
    <row r="11" spans="1:19" s="24" customFormat="1" ht="16.5" customHeight="1">
      <c r="A11" s="260" t="s">
        <v>459</v>
      </c>
      <c r="B11" s="261" t="s">
        <v>3</v>
      </c>
      <c r="C11" s="262">
        <v>93.2</v>
      </c>
      <c r="D11" s="262">
        <v>89.014084476096016</v>
      </c>
      <c r="E11" s="262">
        <v>83.144653584905669</v>
      </c>
      <c r="F11" s="262">
        <v>88.915093448513701</v>
      </c>
      <c r="G11" s="262">
        <v>85.555555555555557</v>
      </c>
      <c r="H11" s="262">
        <v>83.75</v>
      </c>
      <c r="I11" s="262">
        <v>79.310344827586206</v>
      </c>
      <c r="J11" s="262"/>
      <c r="K11" s="262">
        <v>107.86516853932584</v>
      </c>
      <c r="L11" s="262">
        <v>114.28571428571428</v>
      </c>
      <c r="M11" s="262">
        <v>98.75</v>
      </c>
      <c r="N11" s="262">
        <v>114.82720133779263</v>
      </c>
      <c r="O11" s="262">
        <v>158.75</v>
      </c>
      <c r="P11" s="263">
        <v>89.968652037617559</v>
      </c>
      <c r="Q11" s="263">
        <v>110.46892034691855</v>
      </c>
      <c r="R11" s="263">
        <v>143.33333333333334</v>
      </c>
      <c r="S11" s="23"/>
    </row>
    <row r="12" spans="1:19" s="24" customFormat="1" ht="16.5" customHeight="1">
      <c r="A12" s="260" t="s">
        <v>460</v>
      </c>
      <c r="B12" s="261" t="s">
        <v>3</v>
      </c>
      <c r="C12" s="262">
        <v>85.2</v>
      </c>
      <c r="D12" s="262">
        <v>86.901408413806777</v>
      </c>
      <c r="E12" s="262">
        <v>83.144653584905669</v>
      </c>
      <c r="F12" s="262">
        <v>80.424527450827696</v>
      </c>
      <c r="G12" s="262">
        <v>73.333333333333329</v>
      </c>
      <c r="H12" s="262">
        <v>80</v>
      </c>
      <c r="I12" s="262">
        <v>41.379310344827587</v>
      </c>
      <c r="J12" s="262"/>
      <c r="K12" s="262">
        <v>102.24719101123596</v>
      </c>
      <c r="L12" s="262">
        <v>98.571428571428584</v>
      </c>
      <c r="M12" s="262">
        <v>110.00000000000001</v>
      </c>
      <c r="N12" s="262">
        <v>81.047937123745825</v>
      </c>
      <c r="O12" s="262">
        <v>127.5</v>
      </c>
      <c r="P12" s="263">
        <v>7.523510971786834</v>
      </c>
      <c r="Q12" s="263">
        <v>40.785169287741901</v>
      </c>
      <c r="R12" s="263">
        <v>40</v>
      </c>
      <c r="S12" s="23"/>
    </row>
    <row r="13" spans="1:19" s="24" customFormat="1" ht="16.5" customHeight="1">
      <c r="A13" s="260" t="s">
        <v>461</v>
      </c>
      <c r="B13" s="261" t="s">
        <v>3</v>
      </c>
      <c r="C13" s="262">
        <v>99.9</v>
      </c>
      <c r="D13" s="262">
        <v>96.197183087879395</v>
      </c>
      <c r="E13" s="262">
        <v>101.50943396226415</v>
      </c>
      <c r="F13" s="262">
        <v>97.405659446199707</v>
      </c>
      <c r="G13" s="262">
        <v>98.888888888888886</v>
      </c>
      <c r="H13" s="262">
        <v>90</v>
      </c>
      <c r="I13" s="262">
        <v>100</v>
      </c>
      <c r="J13" s="262"/>
      <c r="K13" s="262">
        <v>110.11235955056181</v>
      </c>
      <c r="L13" s="262">
        <v>102.85714285714285</v>
      </c>
      <c r="M13" s="262">
        <v>108.74999999999999</v>
      </c>
      <c r="N13" s="262">
        <v>100.55741404682274</v>
      </c>
      <c r="O13" s="262">
        <v>115</v>
      </c>
      <c r="P13" s="263">
        <v>89.968652037617559</v>
      </c>
      <c r="Q13" s="263">
        <v>97.382769913270366</v>
      </c>
      <c r="R13" s="263">
        <v>100</v>
      </c>
      <c r="S13" s="23"/>
    </row>
    <row r="14" spans="1:19" s="24" customFormat="1" ht="16.5" customHeight="1">
      <c r="A14" s="260" t="s">
        <v>462</v>
      </c>
      <c r="B14" s="261" t="s">
        <v>3</v>
      </c>
      <c r="C14" s="262">
        <v>56.4</v>
      </c>
      <c r="D14" s="262">
        <v>27.887324022217815</v>
      </c>
      <c r="E14" s="262">
        <v>43.899370566037739</v>
      </c>
      <c r="F14" s="262">
        <v>48.113207320220717</v>
      </c>
      <c r="G14" s="262">
        <v>17.777777777777779</v>
      </c>
      <c r="H14" s="262">
        <v>45</v>
      </c>
      <c r="I14" s="262">
        <v>100</v>
      </c>
      <c r="J14" s="262"/>
      <c r="K14" s="262">
        <v>97.752808988764045</v>
      </c>
      <c r="L14" s="262">
        <v>98.571428571428584</v>
      </c>
      <c r="M14" s="262">
        <v>87.5</v>
      </c>
      <c r="N14" s="262">
        <v>80.267558528428097</v>
      </c>
      <c r="O14" s="262">
        <v>101.25</v>
      </c>
      <c r="P14" s="263">
        <v>67.711598746081506</v>
      </c>
      <c r="Q14" s="263">
        <v>96.074154869905541</v>
      </c>
      <c r="R14" s="263">
        <v>86.666666666666671</v>
      </c>
      <c r="S14" s="23"/>
    </row>
    <row r="15" spans="1:19" s="24" customFormat="1" ht="16.5" customHeight="1">
      <c r="A15" s="260" t="s">
        <v>463</v>
      </c>
      <c r="B15" s="261" t="s">
        <v>3</v>
      </c>
      <c r="C15" s="262">
        <v>5.3</v>
      </c>
      <c r="D15" s="262">
        <v>4.2253521245784569</v>
      </c>
      <c r="E15" s="262">
        <v>0</v>
      </c>
      <c r="F15" s="262">
        <v>4.2452829988430043</v>
      </c>
      <c r="G15" s="262">
        <v>3.3333333333333335</v>
      </c>
      <c r="H15" s="262">
        <v>5</v>
      </c>
      <c r="I15" s="262">
        <v>13.793103448275861</v>
      </c>
      <c r="J15" s="262"/>
      <c r="K15" s="262">
        <v>7.8651685393258424</v>
      </c>
      <c r="L15" s="262">
        <v>4.2857142857142856</v>
      </c>
      <c r="M15" s="262">
        <v>7.5</v>
      </c>
      <c r="N15" s="262">
        <v>7.6923076923076925</v>
      </c>
      <c r="O15" s="262">
        <v>231.25</v>
      </c>
      <c r="P15" s="263">
        <v>1.2539184952978055</v>
      </c>
      <c r="Q15" s="263">
        <v>1.3086150433648198</v>
      </c>
      <c r="R15" s="263">
        <v>0</v>
      </c>
      <c r="S15" s="23"/>
    </row>
    <row r="16" spans="1:19" s="24" customFormat="1" ht="16.5" customHeight="1">
      <c r="A16" s="260" t="s">
        <v>485</v>
      </c>
      <c r="B16" s="261" t="s">
        <v>3</v>
      </c>
      <c r="C16" s="262">
        <v>1.4</v>
      </c>
      <c r="D16" s="262">
        <v>0.8450704249156914</v>
      </c>
      <c r="E16" s="262">
        <v>0</v>
      </c>
      <c r="F16" s="262">
        <v>0</v>
      </c>
      <c r="G16" s="262">
        <v>0</v>
      </c>
      <c r="H16" s="262">
        <v>1.25</v>
      </c>
      <c r="I16" s="262">
        <v>17.241379310344829</v>
      </c>
      <c r="J16" s="262"/>
      <c r="K16" s="262">
        <v>2.2471910112359552</v>
      </c>
      <c r="L16" s="262">
        <v>0</v>
      </c>
      <c r="M16" s="262">
        <v>1.25</v>
      </c>
      <c r="N16" s="262">
        <v>0</v>
      </c>
      <c r="O16" s="262">
        <v>205</v>
      </c>
      <c r="P16" s="263">
        <v>0</v>
      </c>
      <c r="Q16" s="263">
        <v>1.3086150433648198</v>
      </c>
      <c r="R16" s="263">
        <v>0</v>
      </c>
      <c r="S16" s="23"/>
    </row>
    <row r="17" spans="1:19" s="24" customFormat="1" ht="16.5" customHeight="1">
      <c r="A17" s="260" t="s">
        <v>486</v>
      </c>
      <c r="B17" s="261" t="s">
        <v>3</v>
      </c>
      <c r="C17" s="262">
        <v>92.3</v>
      </c>
      <c r="D17" s="262">
        <v>93.23943660067448</v>
      </c>
      <c r="E17" s="262">
        <v>83.396226415094347</v>
      </c>
      <c r="F17" s="262">
        <v>97.169811334104665</v>
      </c>
      <c r="G17" s="262">
        <v>91.111111111111114</v>
      </c>
      <c r="H17" s="262">
        <v>78.75</v>
      </c>
      <c r="I17" s="262">
        <v>93.103448275862064</v>
      </c>
      <c r="J17" s="262"/>
      <c r="K17" s="262">
        <v>101.12359550561798</v>
      </c>
      <c r="L17" s="262">
        <v>94.285714285714278</v>
      </c>
      <c r="M17" s="262">
        <v>98.75</v>
      </c>
      <c r="N17" s="262">
        <v>94.983277591973248</v>
      </c>
      <c r="O17" s="262">
        <v>113.75</v>
      </c>
      <c r="P17" s="263">
        <v>49.843260188087775</v>
      </c>
      <c r="Q17" s="263">
        <v>50.490729986954285</v>
      </c>
      <c r="R17" s="263">
        <v>66.666666666666657</v>
      </c>
      <c r="S17" s="23"/>
    </row>
    <row r="18" spans="1:19" s="24" customFormat="1" ht="16.5" customHeight="1">
      <c r="A18" s="260" t="s">
        <v>487</v>
      </c>
      <c r="B18" s="261" t="s">
        <v>49</v>
      </c>
      <c r="C18" s="262">
        <v>38.9</v>
      </c>
      <c r="D18" s="262">
        <v>25.774647959928586</v>
      </c>
      <c r="E18" s="262">
        <v>46.163521509433963</v>
      </c>
      <c r="F18" s="262">
        <v>44.811321015040939</v>
      </c>
      <c r="G18" s="262">
        <v>37.777777777777779</v>
      </c>
      <c r="H18" s="262">
        <v>35</v>
      </c>
      <c r="I18" s="262">
        <v>27.586206896551722</v>
      </c>
      <c r="J18" s="262"/>
      <c r="K18" s="262">
        <v>57.303370786516851</v>
      </c>
      <c r="L18" s="262">
        <v>68.571428571428569</v>
      </c>
      <c r="M18" s="262">
        <v>43.75</v>
      </c>
      <c r="N18" s="262">
        <v>32.552953846153848</v>
      </c>
      <c r="O18" s="262">
        <v>113.75</v>
      </c>
      <c r="P18" s="263">
        <v>32.288401253918494</v>
      </c>
      <c r="Q18" s="263">
        <v>22.246455737201938</v>
      </c>
      <c r="R18" s="263">
        <v>70</v>
      </c>
      <c r="S18" s="23"/>
    </row>
    <row r="19" spans="1:19" s="24" customFormat="1" ht="16.5" customHeight="1">
      <c r="A19" s="260" t="s">
        <v>488</v>
      </c>
      <c r="B19" s="261" t="s">
        <v>5</v>
      </c>
      <c r="C19" s="262">
        <v>217.9</v>
      </c>
      <c r="D19" s="262">
        <v>211.26760622892283</v>
      </c>
      <c r="E19" s="262">
        <v>201.26</v>
      </c>
      <c r="F19" s="262">
        <v>239.62263990744037</v>
      </c>
      <c r="G19" s="262">
        <v>223.33333333333334</v>
      </c>
      <c r="H19" s="262">
        <v>204.99999999999997</v>
      </c>
      <c r="I19" s="262">
        <v>241.37931034482759</v>
      </c>
      <c r="J19" s="262"/>
      <c r="K19" s="262">
        <v>217.97752808988764</v>
      </c>
      <c r="L19" s="262">
        <v>201.42857142857142</v>
      </c>
      <c r="M19" s="262">
        <v>236.24999999999997</v>
      </c>
      <c r="N19" s="262">
        <v>231.88405752508362</v>
      </c>
      <c r="O19" s="262">
        <v>216</v>
      </c>
      <c r="P19" s="263">
        <v>153.91849529780563</v>
      </c>
      <c r="Q19" s="263">
        <v>202.61722877811459</v>
      </c>
      <c r="R19" s="263">
        <v>216.66666666666666</v>
      </c>
      <c r="S19" s="23"/>
    </row>
    <row r="20" spans="1:19" s="24" customFormat="1" ht="16.5" customHeight="1">
      <c r="A20" s="260" t="s">
        <v>489</v>
      </c>
      <c r="B20" s="261" t="s">
        <v>5</v>
      </c>
      <c r="C20" s="262">
        <v>120.2</v>
      </c>
      <c r="D20" s="262">
        <v>67.323944133306895</v>
      </c>
      <c r="E20" s="262">
        <v>114.96855396226415</v>
      </c>
      <c r="F20" s="262">
        <v>204.71698063812744</v>
      </c>
      <c r="G20" s="262">
        <v>84.444444444444443</v>
      </c>
      <c r="H20" s="262">
        <v>163.75</v>
      </c>
      <c r="I20" s="262">
        <v>48.275862068965516</v>
      </c>
      <c r="J20" s="262"/>
      <c r="K20" s="262">
        <v>153.93258426966293</v>
      </c>
      <c r="L20" s="262">
        <v>81.428571428571431</v>
      </c>
      <c r="M20" s="262">
        <v>105</v>
      </c>
      <c r="N20" s="262">
        <v>150.83612040133781</v>
      </c>
      <c r="O20" s="262">
        <v>170</v>
      </c>
      <c r="P20" s="263">
        <v>66.457680250783696</v>
      </c>
      <c r="Q20" s="263">
        <v>195.63794898304056</v>
      </c>
      <c r="R20" s="263">
        <v>63.333333333333329</v>
      </c>
      <c r="S20" s="23"/>
    </row>
    <row r="21" spans="1:19" s="24" customFormat="1" ht="16.5" customHeight="1">
      <c r="A21" s="260" t="s">
        <v>490</v>
      </c>
      <c r="B21" s="261" t="s">
        <v>3</v>
      </c>
      <c r="C21" s="262">
        <v>77.599999999999994</v>
      </c>
      <c r="D21" s="262">
        <v>76.338028102360639</v>
      </c>
      <c r="E21" s="262">
        <v>60.503144150943399</v>
      </c>
      <c r="F21" s="262">
        <v>94.58</v>
      </c>
      <c r="G21" s="262">
        <v>70</v>
      </c>
      <c r="H21" s="262">
        <v>80</v>
      </c>
      <c r="I21" s="262">
        <v>58.620689655172406</v>
      </c>
      <c r="J21" s="262"/>
      <c r="K21" s="262">
        <v>77.53</v>
      </c>
      <c r="L21" s="262">
        <v>92.857142857142861</v>
      </c>
      <c r="M21" s="262">
        <v>91.25</v>
      </c>
      <c r="N21" s="262">
        <v>84.726866889632106</v>
      </c>
      <c r="O21" s="262">
        <v>90</v>
      </c>
      <c r="P21" s="263">
        <v>30.094043887147336</v>
      </c>
      <c r="Q21" s="263">
        <v>50.272628352136842</v>
      </c>
      <c r="R21" s="263">
        <v>63.333333333333329</v>
      </c>
      <c r="S21" s="23"/>
    </row>
    <row r="22" spans="1:19" s="24" customFormat="1" ht="16.5" customHeight="1">
      <c r="A22" s="318" t="s">
        <v>588</v>
      </c>
      <c r="B22" s="261" t="s">
        <v>3</v>
      </c>
      <c r="C22" s="262">
        <v>68.599999999999994</v>
      </c>
      <c r="D22" s="262">
        <v>59.014084391588973</v>
      </c>
      <c r="E22" s="262">
        <v>55.974842264150951</v>
      </c>
      <c r="F22" s="262">
        <v>87.499999115566041</v>
      </c>
      <c r="G22" s="262">
        <v>56.666666666666664</v>
      </c>
      <c r="H22" s="262">
        <v>76.25</v>
      </c>
      <c r="I22" s="262">
        <v>41.379310344827587</v>
      </c>
      <c r="J22" s="262"/>
      <c r="K22" s="262">
        <v>74.16</v>
      </c>
      <c r="L22" s="262">
        <v>84.285714285714292</v>
      </c>
      <c r="M22" s="262">
        <v>75</v>
      </c>
      <c r="N22" s="262">
        <v>84.726866889632106</v>
      </c>
      <c r="O22" s="262">
        <v>88</v>
      </c>
      <c r="P22" s="262">
        <v>23.824451410658305</v>
      </c>
      <c r="Q22" s="263">
        <v>49.727371647863151</v>
      </c>
      <c r="R22" s="263">
        <v>63.333333333333329</v>
      </c>
      <c r="S22" s="23"/>
    </row>
    <row r="23" spans="1:19" s="24" customFormat="1" ht="16.5" customHeight="1">
      <c r="A23" s="260" t="s">
        <v>491</v>
      </c>
      <c r="B23" s="261" t="s">
        <v>3</v>
      </c>
      <c r="C23" s="262">
        <v>12.5</v>
      </c>
      <c r="D23" s="262">
        <v>13.943662011108907</v>
      </c>
      <c r="E23" s="262">
        <v>10.566037735849058</v>
      </c>
      <c r="F23" s="262">
        <v>7.0754716647383402</v>
      </c>
      <c r="G23" s="262">
        <v>13.333333333333334</v>
      </c>
      <c r="H23" s="262">
        <v>18.75</v>
      </c>
      <c r="I23" s="262">
        <v>6.8965517241379306</v>
      </c>
      <c r="J23" s="262"/>
      <c r="K23" s="262">
        <v>17.977528089887642</v>
      </c>
      <c r="L23" s="262">
        <v>22.857142857142858</v>
      </c>
      <c r="M23" s="262">
        <v>10</v>
      </c>
      <c r="N23" s="262">
        <v>9.3645484949832767</v>
      </c>
      <c r="O23" s="262">
        <v>26.25</v>
      </c>
      <c r="P23" s="262">
        <v>2.507836990595611</v>
      </c>
      <c r="Q23" s="263">
        <v>2.6172300867296396</v>
      </c>
      <c r="R23" s="263">
        <v>3.3333333333333335</v>
      </c>
      <c r="S23" s="23"/>
    </row>
    <row r="24" spans="1:19" s="24" customFormat="1" ht="16.5" customHeight="1">
      <c r="A24" s="260" t="s">
        <v>492</v>
      </c>
      <c r="B24" s="261" t="s">
        <v>3</v>
      </c>
      <c r="C24" s="262">
        <v>43.8</v>
      </c>
      <c r="D24" s="262">
        <v>45.070422380480068</v>
      </c>
      <c r="E24" s="262">
        <v>25.660377358490567</v>
      </c>
      <c r="F24" s="262">
        <v>45.047169127135994</v>
      </c>
      <c r="G24" s="262">
        <v>48.888888888888886</v>
      </c>
      <c r="H24" s="262">
        <v>70</v>
      </c>
      <c r="I24" s="262">
        <v>17.241379310344829</v>
      </c>
      <c r="J24" s="262"/>
      <c r="K24" s="262">
        <v>40.449438202247187</v>
      </c>
      <c r="L24" s="262">
        <v>71.428571428571431</v>
      </c>
      <c r="M24" s="262">
        <v>46.25</v>
      </c>
      <c r="N24" s="262">
        <v>42.363434113712373</v>
      </c>
      <c r="O24" s="262">
        <v>57.5</v>
      </c>
      <c r="P24" s="262">
        <v>3.761755485893417</v>
      </c>
      <c r="Q24" s="263">
        <v>21.155943637269601</v>
      </c>
      <c r="R24" s="263">
        <v>10</v>
      </c>
      <c r="S24" s="23"/>
    </row>
    <row r="25" spans="1:19" s="24" customFormat="1" ht="16.5" customHeight="1">
      <c r="A25" s="260" t="s">
        <v>493</v>
      </c>
      <c r="B25" s="261" t="s">
        <v>4</v>
      </c>
      <c r="C25" s="262">
        <v>8.5</v>
      </c>
      <c r="D25" s="262">
        <v>8.028169036699067</v>
      </c>
      <c r="E25" s="262">
        <v>9.0566037735849054</v>
      </c>
      <c r="F25" s="262">
        <v>8.4905659976860086</v>
      </c>
      <c r="G25" s="262">
        <v>1.1111111111111112</v>
      </c>
      <c r="H25" s="262">
        <v>7.5</v>
      </c>
      <c r="I25" s="262">
        <v>10.344827586206897</v>
      </c>
      <c r="J25" s="262"/>
      <c r="K25" s="262">
        <v>23.595505617977526</v>
      </c>
      <c r="L25" s="262">
        <v>5.7142857142857144</v>
      </c>
      <c r="M25" s="262">
        <v>1.25</v>
      </c>
      <c r="N25" s="262">
        <v>7.6923076923076925</v>
      </c>
      <c r="O25" s="262">
        <v>16.25</v>
      </c>
      <c r="P25" s="262">
        <v>1.2539184952978055</v>
      </c>
      <c r="Q25" s="263">
        <v>2.6172300867296396</v>
      </c>
      <c r="R25" s="263">
        <v>0</v>
      </c>
      <c r="S25" s="23"/>
    </row>
    <row r="26" spans="1:19" s="24" customFormat="1" ht="16.5" customHeight="1">
      <c r="A26" s="260" t="s">
        <v>494</v>
      </c>
      <c r="B26" s="261" t="s">
        <v>3</v>
      </c>
      <c r="C26" s="262">
        <v>6.4</v>
      </c>
      <c r="D26" s="262">
        <v>8.4507042491569138</v>
      </c>
      <c r="E26" s="262">
        <v>1.5094339622641511</v>
      </c>
      <c r="F26" s="262">
        <v>2.8301886658953364</v>
      </c>
      <c r="G26" s="262">
        <v>14.444444444444443</v>
      </c>
      <c r="H26" s="262">
        <v>3.75</v>
      </c>
      <c r="I26" s="262">
        <v>31.03448275862069</v>
      </c>
      <c r="J26" s="262"/>
      <c r="K26" s="262">
        <v>4.4943820224719104</v>
      </c>
      <c r="L26" s="262">
        <v>2.8571428571428572</v>
      </c>
      <c r="M26" s="262">
        <v>1.25</v>
      </c>
      <c r="N26" s="262">
        <v>7.023411371237458</v>
      </c>
      <c r="O26" s="262">
        <v>13.75</v>
      </c>
      <c r="P26" s="262">
        <v>0</v>
      </c>
      <c r="Q26" s="263">
        <v>0</v>
      </c>
      <c r="R26" s="263">
        <v>3.3333333333333335</v>
      </c>
      <c r="S26" s="23"/>
    </row>
    <row r="27" spans="1:19">
      <c r="A27" s="264" t="s">
        <v>495</v>
      </c>
      <c r="B27" s="265" t="s">
        <v>1</v>
      </c>
      <c r="C27" s="266">
        <v>4.5999999999999996</v>
      </c>
      <c r="D27" s="266">
        <v>6.7605633993255312</v>
      </c>
      <c r="E27" s="266">
        <v>3.0188679245283021</v>
      </c>
      <c r="F27" s="266">
        <v>0</v>
      </c>
      <c r="G27" s="266">
        <v>6.666666666666667</v>
      </c>
      <c r="H27" s="266">
        <v>6.25</v>
      </c>
      <c r="I27" s="266">
        <v>6.8965517241379306</v>
      </c>
      <c r="J27" s="273"/>
      <c r="K27" s="266">
        <v>4.4943820224719104</v>
      </c>
      <c r="L27" s="273">
        <v>2.8571428571428572</v>
      </c>
      <c r="M27" s="266">
        <v>2.5</v>
      </c>
      <c r="N27" s="266">
        <v>3.7904120401337797</v>
      </c>
      <c r="O27" s="266">
        <v>11.25</v>
      </c>
      <c r="P27" s="266">
        <v>1.2539184952978055</v>
      </c>
      <c r="Q27" s="267">
        <v>9.1603053035537378</v>
      </c>
      <c r="R27" s="267">
        <v>0</v>
      </c>
    </row>
  </sheetData>
  <mergeCells count="1">
    <mergeCell ref="A1:R1"/>
  </mergeCells>
  <phoneticPr fontId="40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1:S27"/>
  <sheetViews>
    <sheetView showZeros="0" tabSelected="1" workbookViewId="0">
      <pane ySplit="2" topLeftCell="A5" activePane="bottomLeft" state="frozen"/>
      <selection activeCell="A16" sqref="A16"/>
      <selection pane="bottomLeft" activeCell="O28" sqref="O28"/>
    </sheetView>
  </sheetViews>
  <sheetFormatPr defaultRowHeight="14.25"/>
  <cols>
    <col min="1" max="1" width="22.125" customWidth="1"/>
    <col min="2" max="2" width="5" customWidth="1"/>
    <col min="3" max="13" width="7.125" customWidth="1"/>
    <col min="14" max="14" width="7.125" style="1" customWidth="1"/>
    <col min="15" max="18" width="7.125" customWidth="1"/>
    <col min="19" max="19" width="8.75" style="1" customWidth="1"/>
  </cols>
  <sheetData>
    <row r="1" spans="1:19" ht="24" customHeight="1">
      <c r="A1" s="461" t="s">
        <v>561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50"/>
      <c r="Q1" s="450"/>
      <c r="R1" s="450"/>
    </row>
    <row r="2" spans="1:19" s="6" customFormat="1" ht="22.9" customHeight="1">
      <c r="A2" s="255" t="s">
        <v>464</v>
      </c>
      <c r="B2" s="317" t="s">
        <v>465</v>
      </c>
      <c r="C2" s="313" t="s">
        <v>105</v>
      </c>
      <c r="D2" s="313" t="s">
        <v>11</v>
      </c>
      <c r="E2" s="313" t="s">
        <v>12</v>
      </c>
      <c r="F2" s="313" t="s">
        <v>13</v>
      </c>
      <c r="G2" s="313" t="s">
        <v>14</v>
      </c>
      <c r="H2" s="313" t="s">
        <v>15</v>
      </c>
      <c r="I2" s="313" t="s">
        <v>16</v>
      </c>
      <c r="J2" s="313" t="s">
        <v>17</v>
      </c>
      <c r="K2" s="313" t="s">
        <v>18</v>
      </c>
      <c r="L2" s="313" t="s">
        <v>19</v>
      </c>
      <c r="M2" s="313" t="s">
        <v>20</v>
      </c>
      <c r="N2" s="313" t="s">
        <v>21</v>
      </c>
      <c r="O2" s="313" t="s">
        <v>22</v>
      </c>
      <c r="P2" s="314" t="s">
        <v>23</v>
      </c>
      <c r="Q2" s="315" t="s">
        <v>466</v>
      </c>
      <c r="R2" s="316" t="s">
        <v>25</v>
      </c>
      <c r="S2" s="7"/>
    </row>
    <row r="3" spans="1:19" s="24" customFormat="1" ht="16.5" customHeight="1">
      <c r="A3" s="256" t="s">
        <v>467</v>
      </c>
      <c r="B3" s="257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9"/>
      <c r="Q3" s="259"/>
      <c r="R3" s="259"/>
      <c r="S3" s="23"/>
    </row>
    <row r="4" spans="1:19" s="24" customFormat="1" ht="16.5" customHeight="1">
      <c r="A4" s="260" t="s">
        <v>468</v>
      </c>
      <c r="B4" s="261" t="s">
        <v>2</v>
      </c>
      <c r="C4" s="262">
        <v>27.7</v>
      </c>
      <c r="D4" s="262"/>
      <c r="E4" s="262">
        <v>12</v>
      </c>
      <c r="F4" s="262">
        <v>21.276595744680851</v>
      </c>
      <c r="G4" s="262">
        <v>70</v>
      </c>
      <c r="H4" s="262"/>
      <c r="I4" s="262">
        <v>15.384615384615385</v>
      </c>
      <c r="J4" s="262">
        <v>13.333333333333334</v>
      </c>
      <c r="K4" s="262">
        <v>25.53</v>
      </c>
      <c r="L4" s="262">
        <v>15</v>
      </c>
      <c r="M4" s="262">
        <v>47.142857142857139</v>
      </c>
      <c r="N4" s="262">
        <v>24.54212454212454</v>
      </c>
      <c r="O4" s="262">
        <v>19.71</v>
      </c>
      <c r="P4" s="263">
        <v>20</v>
      </c>
      <c r="Q4" s="263">
        <v>17.487684150306972</v>
      </c>
      <c r="R4" s="263">
        <v>20</v>
      </c>
      <c r="S4" s="23"/>
    </row>
    <row r="5" spans="1:19" s="24" customFormat="1" ht="16.5" customHeight="1">
      <c r="A5" s="260" t="s">
        <v>469</v>
      </c>
      <c r="B5" s="261" t="s">
        <v>2</v>
      </c>
      <c r="C5" s="262">
        <v>61.9</v>
      </c>
      <c r="D5" s="262"/>
      <c r="E5" s="262">
        <v>57.999999999999993</v>
      </c>
      <c r="F5" s="262">
        <v>82.978723404255319</v>
      </c>
      <c r="G5" s="262">
        <v>30</v>
      </c>
      <c r="H5" s="262"/>
      <c r="I5" s="262">
        <v>30.76923076923077</v>
      </c>
      <c r="J5" s="262">
        <v>51.666666666666671</v>
      </c>
      <c r="K5" s="262">
        <v>66.38297872340425</v>
      </c>
      <c r="L5" s="262">
        <v>93.75</v>
      </c>
      <c r="M5" s="262">
        <v>55.714285714285715</v>
      </c>
      <c r="N5" s="262">
        <v>87.423687912087914</v>
      </c>
      <c r="O5" s="262">
        <v>91.4</v>
      </c>
      <c r="P5" s="263">
        <v>80</v>
      </c>
      <c r="Q5" s="263">
        <v>89.0394084283773</v>
      </c>
      <c r="R5" s="263">
        <v>44</v>
      </c>
      <c r="S5" s="23"/>
    </row>
    <row r="6" spans="1:19" s="24" customFormat="1" ht="16.5" customHeight="1">
      <c r="A6" s="260" t="s">
        <v>470</v>
      </c>
      <c r="B6" s="261" t="s">
        <v>3</v>
      </c>
      <c r="C6" s="262">
        <v>56.5</v>
      </c>
      <c r="D6" s="262"/>
      <c r="E6" s="262">
        <v>44</v>
      </c>
      <c r="F6" s="262">
        <v>42.553191489361701</v>
      </c>
      <c r="G6" s="262">
        <v>40</v>
      </c>
      <c r="H6" s="262"/>
      <c r="I6" s="262">
        <v>53.846153846153847</v>
      </c>
      <c r="J6" s="262">
        <v>36.666666666666664</v>
      </c>
      <c r="K6" s="262">
        <v>95.319148936170222</v>
      </c>
      <c r="L6" s="262">
        <v>61.250000000000007</v>
      </c>
      <c r="M6" s="262">
        <v>71.428571428571431</v>
      </c>
      <c r="N6" s="262">
        <v>52.258852747252739</v>
      </c>
      <c r="O6" s="262">
        <v>75.63</v>
      </c>
      <c r="P6" s="263">
        <v>14.285714285714285</v>
      </c>
      <c r="Q6" s="263">
        <v>47.660098287388678</v>
      </c>
      <c r="R6" s="263">
        <v>32</v>
      </c>
      <c r="S6" s="23"/>
    </row>
    <row r="7" spans="1:19" s="24" customFormat="1" ht="16.5" customHeight="1">
      <c r="A7" s="260" t="s">
        <v>471</v>
      </c>
      <c r="B7" s="261" t="s">
        <v>3</v>
      </c>
      <c r="C7" s="262">
        <v>78.7</v>
      </c>
      <c r="D7" s="262"/>
      <c r="E7" s="262">
        <v>62</v>
      </c>
      <c r="F7" s="262">
        <v>70.212765957446805</v>
      </c>
      <c r="G7" s="262">
        <v>96.67</v>
      </c>
      <c r="H7" s="262"/>
      <c r="I7" s="262">
        <v>69.230769230769226</v>
      </c>
      <c r="J7" s="262">
        <v>31.666666666666664</v>
      </c>
      <c r="K7" s="262">
        <v>95.319148936170222</v>
      </c>
      <c r="L7" s="262">
        <v>87.5</v>
      </c>
      <c r="M7" s="262">
        <v>100</v>
      </c>
      <c r="N7" s="262">
        <v>97.680098168498176</v>
      </c>
      <c r="O7" s="262">
        <v>95.7</v>
      </c>
      <c r="P7" s="263">
        <v>91.428571428571431</v>
      </c>
      <c r="Q7" s="263">
        <v>77.216748388094842</v>
      </c>
      <c r="R7" s="263">
        <v>96</v>
      </c>
      <c r="S7" s="23"/>
    </row>
    <row r="8" spans="1:19" s="24" customFormat="1" ht="16.5" customHeight="1">
      <c r="A8" s="260" t="s">
        <v>472</v>
      </c>
      <c r="B8" s="261" t="s">
        <v>3</v>
      </c>
      <c r="C8" s="262">
        <v>103.8</v>
      </c>
      <c r="D8" s="262"/>
      <c r="E8" s="262">
        <v>100</v>
      </c>
      <c r="F8" s="262">
        <v>121.27659574468086</v>
      </c>
      <c r="G8" s="262">
        <v>106.67</v>
      </c>
      <c r="H8" s="262"/>
      <c r="I8" s="262">
        <v>96.15384615384616</v>
      </c>
      <c r="J8" s="262">
        <v>96.666666666666671</v>
      </c>
      <c r="K8" s="262">
        <v>101.70212765957447</v>
      </c>
      <c r="L8" s="262">
        <v>110.00000000000001</v>
      </c>
      <c r="M8" s="262">
        <v>108.57142857142857</v>
      </c>
      <c r="N8" s="262">
        <v>99.145299633699636</v>
      </c>
      <c r="O8" s="262">
        <v>101.43</v>
      </c>
      <c r="P8" s="263">
        <v>100</v>
      </c>
      <c r="Q8" s="263">
        <v>108.00492508371957</v>
      </c>
      <c r="R8" s="263">
        <v>124</v>
      </c>
      <c r="S8" s="23"/>
    </row>
    <row r="9" spans="1:19" s="24" customFormat="1" ht="16.5" customHeight="1">
      <c r="A9" s="260" t="s">
        <v>473</v>
      </c>
      <c r="B9" s="261" t="s">
        <v>3</v>
      </c>
      <c r="C9" s="262">
        <v>15.7</v>
      </c>
      <c r="D9" s="262"/>
      <c r="E9" s="262">
        <v>20</v>
      </c>
      <c r="F9" s="262">
        <v>4.2553191489361701</v>
      </c>
      <c r="G9" s="262">
        <v>23.3333333333333</v>
      </c>
      <c r="H9" s="262"/>
      <c r="I9" s="262">
        <v>23.076923076923077</v>
      </c>
      <c r="J9" s="262">
        <v>25</v>
      </c>
      <c r="K9" s="262">
        <v>32.340425531914896</v>
      </c>
      <c r="L9" s="262">
        <v>12.5</v>
      </c>
      <c r="M9" s="262">
        <v>8.5714285714285712</v>
      </c>
      <c r="N9" s="262">
        <v>12.454212454212454</v>
      </c>
      <c r="O9" s="262">
        <v>21.15</v>
      </c>
      <c r="P9" s="263">
        <v>8.5714285714285712</v>
      </c>
      <c r="Q9" s="263">
        <v>22.167487575529616</v>
      </c>
      <c r="R9" s="263">
        <v>28.000000000000004</v>
      </c>
      <c r="S9" s="23"/>
    </row>
    <row r="10" spans="1:19" s="24" customFormat="1" ht="16.5" customHeight="1">
      <c r="A10" s="260" t="s">
        <v>474</v>
      </c>
      <c r="B10" s="261" t="s">
        <v>3</v>
      </c>
      <c r="C10" s="262">
        <v>110</v>
      </c>
      <c r="D10" s="262"/>
      <c r="E10" s="262">
        <v>100</v>
      </c>
      <c r="F10" s="262">
        <v>112.7659574468085</v>
      </c>
      <c r="G10" s="262">
        <v>100</v>
      </c>
      <c r="H10" s="262"/>
      <c r="I10" s="262">
        <v>96.15384615384616</v>
      </c>
      <c r="J10" s="262">
        <v>100</v>
      </c>
      <c r="K10" s="262">
        <v>130.21276595744681</v>
      </c>
      <c r="L10" s="262">
        <v>106.25</v>
      </c>
      <c r="M10" s="262">
        <v>112.85714285714286</v>
      </c>
      <c r="N10" s="262">
        <v>113.43101391941393</v>
      </c>
      <c r="O10" s="262">
        <v>120.07</v>
      </c>
      <c r="P10" s="263">
        <v>104.28571428571429</v>
      </c>
      <c r="Q10" s="263">
        <v>100</v>
      </c>
      <c r="R10" s="263">
        <v>144</v>
      </c>
      <c r="S10" s="23"/>
    </row>
    <row r="11" spans="1:19" s="24" customFormat="1" ht="16.5" customHeight="1">
      <c r="A11" s="260" t="s">
        <v>475</v>
      </c>
      <c r="B11" s="261" t="s">
        <v>3</v>
      </c>
      <c r="C11" s="262">
        <v>88.6</v>
      </c>
      <c r="D11" s="262"/>
      <c r="E11" s="262">
        <v>68</v>
      </c>
      <c r="F11" s="262">
        <v>82.978723404255319</v>
      </c>
      <c r="G11" s="262">
        <v>83.3333333333333</v>
      </c>
      <c r="H11" s="262"/>
      <c r="I11" s="262">
        <v>80.769230769230774</v>
      </c>
      <c r="J11" s="262">
        <v>83.333333333333343</v>
      </c>
      <c r="K11" s="262">
        <v>110.21276595744681</v>
      </c>
      <c r="L11" s="262">
        <v>100</v>
      </c>
      <c r="M11" s="262">
        <v>91.428571428571431</v>
      </c>
      <c r="N11" s="262">
        <v>95.848596336996337</v>
      </c>
      <c r="O11" s="262">
        <v>117.2</v>
      </c>
      <c r="P11" s="263">
        <v>82.857142857142861</v>
      </c>
      <c r="Q11" s="263">
        <v>98.522167494964691</v>
      </c>
      <c r="R11" s="263">
        <v>132</v>
      </c>
      <c r="S11" s="23"/>
    </row>
    <row r="12" spans="1:19" s="24" customFormat="1" ht="16.5" customHeight="1">
      <c r="A12" s="260" t="s">
        <v>476</v>
      </c>
      <c r="B12" s="261" t="s">
        <v>3</v>
      </c>
      <c r="C12" s="262">
        <v>35.1</v>
      </c>
      <c r="D12" s="262"/>
      <c r="E12" s="262">
        <v>36</v>
      </c>
      <c r="F12" s="262">
        <v>14.893617021276595</v>
      </c>
      <c r="G12" s="262">
        <v>60</v>
      </c>
      <c r="H12" s="262"/>
      <c r="I12" s="262">
        <v>30.76923076923077</v>
      </c>
      <c r="J12" s="262">
        <v>0</v>
      </c>
      <c r="K12" s="262">
        <v>34.042553191489361</v>
      </c>
      <c r="L12" s="262">
        <v>12.5</v>
      </c>
      <c r="M12" s="262">
        <v>85.714285714285708</v>
      </c>
      <c r="N12" s="262">
        <v>19.047619047619047</v>
      </c>
      <c r="O12" s="262">
        <v>12.9</v>
      </c>
      <c r="P12" s="263">
        <v>10</v>
      </c>
      <c r="Q12" s="263">
        <v>10.960591571622702</v>
      </c>
      <c r="R12" s="263">
        <v>57.999999999999993</v>
      </c>
      <c r="S12" s="23"/>
    </row>
    <row r="13" spans="1:19" s="24" customFormat="1" ht="16.5" customHeight="1">
      <c r="A13" s="260" t="s">
        <v>477</v>
      </c>
      <c r="B13" s="261" t="s">
        <v>3</v>
      </c>
      <c r="C13" s="262">
        <v>93.9</v>
      </c>
      <c r="D13" s="262"/>
      <c r="E13" s="262">
        <v>96</v>
      </c>
      <c r="F13" s="262">
        <v>100</v>
      </c>
      <c r="G13" s="262">
        <v>86.6666666666667</v>
      </c>
      <c r="H13" s="262"/>
      <c r="I13" s="262">
        <v>92.307692307692307</v>
      </c>
      <c r="J13" s="262">
        <v>86.666666666666671</v>
      </c>
      <c r="K13" s="262">
        <v>95.319148936170222</v>
      </c>
      <c r="L13" s="262">
        <v>91.25</v>
      </c>
      <c r="M13" s="262">
        <v>98.571428571428584</v>
      </c>
      <c r="N13" s="262">
        <v>92.551893040293038</v>
      </c>
      <c r="O13" s="262">
        <v>98.57</v>
      </c>
      <c r="P13" s="263">
        <v>75.714285714285708</v>
      </c>
      <c r="Q13" s="263">
        <v>83.743842444611602</v>
      </c>
      <c r="R13" s="263">
        <v>98</v>
      </c>
      <c r="S13" s="23"/>
    </row>
    <row r="14" spans="1:19" s="24" customFormat="1" ht="16.5" customHeight="1">
      <c r="A14" s="260" t="s">
        <v>478</v>
      </c>
      <c r="B14" s="261" t="s">
        <v>3</v>
      </c>
      <c r="C14" s="262">
        <v>85.9</v>
      </c>
      <c r="D14" s="262"/>
      <c r="E14" s="262">
        <v>90</v>
      </c>
      <c r="F14" s="262">
        <v>95.744680851063833</v>
      </c>
      <c r="G14" s="262">
        <v>66.6666666666667</v>
      </c>
      <c r="H14" s="262"/>
      <c r="I14" s="262">
        <v>76.923076923076934</v>
      </c>
      <c r="J14" s="262">
        <v>80</v>
      </c>
      <c r="K14" s="262">
        <v>93.61702127659575</v>
      </c>
      <c r="L14" s="262">
        <v>88.75</v>
      </c>
      <c r="M14" s="262">
        <v>97.142857142857139</v>
      </c>
      <c r="N14" s="262">
        <v>74.969475457875461</v>
      </c>
      <c r="O14" s="262">
        <v>92.83</v>
      </c>
      <c r="P14" s="263">
        <v>71.428571428571431</v>
      </c>
      <c r="Q14" s="263">
        <v>83.743842444611602</v>
      </c>
      <c r="R14" s="263">
        <v>84</v>
      </c>
      <c r="S14" s="23"/>
    </row>
    <row r="15" spans="1:19" s="24" customFormat="1" ht="16.5" customHeight="1">
      <c r="A15" s="260" t="s">
        <v>479</v>
      </c>
      <c r="B15" s="261" t="s">
        <v>3</v>
      </c>
      <c r="C15" s="262">
        <v>1.2</v>
      </c>
      <c r="D15" s="262"/>
      <c r="E15" s="262">
        <v>0</v>
      </c>
      <c r="F15" s="262">
        <v>0</v>
      </c>
      <c r="G15" s="262">
        <v>3.3333333333333299</v>
      </c>
      <c r="H15" s="262"/>
      <c r="I15" s="262">
        <v>7.6923076923076925</v>
      </c>
      <c r="J15" s="262">
        <v>0</v>
      </c>
      <c r="K15" s="262">
        <v>0</v>
      </c>
      <c r="L15" s="262">
        <v>0</v>
      </c>
      <c r="M15" s="262">
        <v>0</v>
      </c>
      <c r="N15" s="262">
        <v>2.9304029304029302</v>
      </c>
      <c r="O15" s="262">
        <v>0</v>
      </c>
      <c r="P15" s="263">
        <v>1.4285714285714286</v>
      </c>
      <c r="Q15" s="263">
        <v>0.61576403637554655</v>
      </c>
      <c r="R15" s="263">
        <v>0</v>
      </c>
      <c r="S15" s="23"/>
    </row>
    <row r="16" spans="1:19" s="24" customFormat="1" ht="16.5" customHeight="1">
      <c r="A16" s="260" t="s">
        <v>480</v>
      </c>
      <c r="B16" s="261" t="s">
        <v>3</v>
      </c>
      <c r="C16" s="262">
        <v>0.9</v>
      </c>
      <c r="D16" s="262"/>
      <c r="E16" s="262">
        <v>2</v>
      </c>
      <c r="F16" s="262">
        <v>0</v>
      </c>
      <c r="G16" s="262">
        <v>0</v>
      </c>
      <c r="H16" s="262"/>
      <c r="I16" s="262">
        <v>0</v>
      </c>
      <c r="J16" s="262">
        <v>0</v>
      </c>
      <c r="K16" s="262">
        <v>3.4042553191489362</v>
      </c>
      <c r="L16" s="262">
        <v>0</v>
      </c>
      <c r="M16" s="262">
        <v>2.8571428571428572</v>
      </c>
      <c r="N16" s="262">
        <v>4.395604395604396</v>
      </c>
      <c r="O16" s="262">
        <v>0</v>
      </c>
      <c r="P16" s="263">
        <v>0</v>
      </c>
      <c r="Q16" s="263">
        <v>0</v>
      </c>
      <c r="R16" s="263">
        <v>4</v>
      </c>
      <c r="S16" s="23"/>
    </row>
    <row r="17" spans="1:19" s="24" customFormat="1" ht="16.5" customHeight="1">
      <c r="A17" s="260" t="s">
        <v>481</v>
      </c>
      <c r="B17" s="261" t="s">
        <v>3</v>
      </c>
      <c r="C17" s="262">
        <v>51</v>
      </c>
      <c r="D17" s="262"/>
      <c r="E17" s="262">
        <v>57.999999999999993</v>
      </c>
      <c r="F17" s="262">
        <v>55.319148936170215</v>
      </c>
      <c r="G17" s="262">
        <v>86.6666666666667</v>
      </c>
      <c r="H17" s="262"/>
      <c r="I17" s="262">
        <v>42.307692307692307</v>
      </c>
      <c r="J17" s="262">
        <v>3.3333333333333335</v>
      </c>
      <c r="K17" s="262">
        <v>42.553191489361701</v>
      </c>
      <c r="L17" s="262">
        <v>35</v>
      </c>
      <c r="M17" s="262">
        <v>85.714285714285708</v>
      </c>
      <c r="N17" s="262">
        <v>44.200244688644688</v>
      </c>
      <c r="O17" s="262">
        <v>64.16</v>
      </c>
      <c r="P17" s="263">
        <v>31.428571428571427</v>
      </c>
      <c r="Q17" s="263">
        <v>34.605911652187629</v>
      </c>
      <c r="R17" s="263">
        <v>92</v>
      </c>
      <c r="S17" s="23"/>
    </row>
    <row r="18" spans="1:19" s="24" customFormat="1" ht="16.5" customHeight="1">
      <c r="A18" s="260" t="s">
        <v>482</v>
      </c>
      <c r="B18" s="261" t="s">
        <v>49</v>
      </c>
      <c r="C18" s="262">
        <v>47.6</v>
      </c>
      <c r="D18" s="262"/>
      <c r="E18" s="262">
        <v>46</v>
      </c>
      <c r="F18" s="262">
        <v>38.297872340425535</v>
      </c>
      <c r="G18" s="262">
        <v>56.6666666666667</v>
      </c>
      <c r="H18" s="262"/>
      <c r="I18" s="262">
        <v>53.846153846153847</v>
      </c>
      <c r="J18" s="262">
        <v>40</v>
      </c>
      <c r="K18" s="262">
        <v>49.361702127659576</v>
      </c>
      <c r="L18" s="262">
        <v>60</v>
      </c>
      <c r="M18" s="262">
        <v>45.714285714285715</v>
      </c>
      <c r="N18" s="262">
        <v>56.043956043956044</v>
      </c>
      <c r="O18" s="262">
        <v>41.58</v>
      </c>
      <c r="P18" s="263">
        <v>30</v>
      </c>
      <c r="Q18" s="263">
        <v>46.428571692470086</v>
      </c>
      <c r="R18" s="263">
        <v>88</v>
      </c>
      <c r="S18" s="23"/>
    </row>
    <row r="19" spans="1:19" s="24" customFormat="1" ht="16.5" customHeight="1">
      <c r="A19" s="260" t="s">
        <v>483</v>
      </c>
      <c r="B19" s="261" t="s">
        <v>5</v>
      </c>
      <c r="C19" s="262">
        <v>196.8</v>
      </c>
      <c r="D19" s="262"/>
      <c r="E19" s="262">
        <v>176</v>
      </c>
      <c r="F19" s="262">
        <v>214.89361702127661</v>
      </c>
      <c r="G19" s="262">
        <v>236.67</v>
      </c>
      <c r="H19" s="262"/>
      <c r="I19" s="262">
        <v>192.30769230769232</v>
      </c>
      <c r="J19" s="262">
        <v>166.66666666666669</v>
      </c>
      <c r="K19" s="262">
        <v>195.74468085106383</v>
      </c>
      <c r="L19" s="262">
        <v>207.50000000000003</v>
      </c>
      <c r="M19" s="262">
        <v>207.14285714285717</v>
      </c>
      <c r="N19" s="262">
        <v>200.85470036630036</v>
      </c>
      <c r="O19" s="262">
        <v>200</v>
      </c>
      <c r="P19" s="263">
        <v>164.28571428571428</v>
      </c>
      <c r="Q19" s="263">
        <v>146.79802834089639</v>
      </c>
      <c r="R19" s="263">
        <v>214</v>
      </c>
      <c r="S19" s="23"/>
    </row>
    <row r="20" spans="1:19" s="24" customFormat="1" ht="16.5" customHeight="1">
      <c r="A20" s="260" t="s">
        <v>484</v>
      </c>
      <c r="B20" s="261" t="s">
        <v>5</v>
      </c>
      <c r="C20" s="262">
        <v>58.4</v>
      </c>
      <c r="D20" s="262"/>
      <c r="E20" s="262">
        <v>64</v>
      </c>
      <c r="F20" s="262">
        <v>55.319148936170215</v>
      </c>
      <c r="G20" s="262">
        <v>43.3333333333333</v>
      </c>
      <c r="H20" s="262"/>
      <c r="I20" s="262">
        <v>15.384615384615385</v>
      </c>
      <c r="J20" s="262">
        <v>30</v>
      </c>
      <c r="K20" s="262">
        <v>112.3404255319149</v>
      </c>
      <c r="L20" s="262">
        <v>47.5</v>
      </c>
      <c r="M20" s="262">
        <v>67.142857142857139</v>
      </c>
      <c r="N20" s="262">
        <v>48.717948717948715</v>
      </c>
      <c r="O20" s="262">
        <v>103.23</v>
      </c>
      <c r="P20" s="263">
        <v>52.857142857142861</v>
      </c>
      <c r="Q20" s="263">
        <v>143.84236333082578</v>
      </c>
      <c r="R20" s="263">
        <v>124</v>
      </c>
      <c r="S20" s="23"/>
    </row>
    <row r="21" spans="1:19" s="24" customFormat="1" ht="16.5" customHeight="1">
      <c r="A21" s="260" t="s">
        <v>443</v>
      </c>
      <c r="B21" s="261" t="s">
        <v>3</v>
      </c>
      <c r="C21" s="262">
        <v>41.9</v>
      </c>
      <c r="D21" s="262"/>
      <c r="E21" s="262">
        <v>18</v>
      </c>
      <c r="F21" s="262">
        <v>42.553191489361701</v>
      </c>
      <c r="G21" s="262">
        <v>60</v>
      </c>
      <c r="H21" s="262"/>
      <c r="I21" s="262">
        <v>30.76923076923077</v>
      </c>
      <c r="J21" s="262">
        <v>13.333333333333334</v>
      </c>
      <c r="K21" s="262">
        <v>42.553191489361701</v>
      </c>
      <c r="L21" s="262">
        <v>26.25</v>
      </c>
      <c r="M21" s="262">
        <v>42.857142857142854</v>
      </c>
      <c r="N21" s="262">
        <v>36.874237362637366</v>
      </c>
      <c r="O21" s="262">
        <v>60.22</v>
      </c>
      <c r="P21" s="263">
        <v>32.857142857142854</v>
      </c>
      <c r="Q21" s="263">
        <v>35.837438247106213</v>
      </c>
      <c r="R21" s="263">
        <v>80</v>
      </c>
      <c r="S21" s="23"/>
    </row>
    <row r="22" spans="1:19" s="24" customFormat="1" ht="16.5" customHeight="1">
      <c r="A22" s="318" t="s">
        <v>588</v>
      </c>
      <c r="B22" s="261" t="s">
        <v>3</v>
      </c>
      <c r="C22" s="262">
        <v>30.5</v>
      </c>
      <c r="D22" s="262"/>
      <c r="E22" s="262">
        <v>18</v>
      </c>
      <c r="F22" s="262">
        <v>38.297872340425535</v>
      </c>
      <c r="G22" s="262">
        <v>43.333333333333336</v>
      </c>
      <c r="H22" s="262"/>
      <c r="I22" s="262">
        <v>19.230769230769234</v>
      </c>
      <c r="J22" s="262">
        <v>11.666666666666666</v>
      </c>
      <c r="K22" s="262">
        <v>37.446808510638299</v>
      </c>
      <c r="L22" s="262">
        <v>21.25</v>
      </c>
      <c r="M22" s="262">
        <v>37.142857142857146</v>
      </c>
      <c r="N22" s="262">
        <v>36.874237362637366</v>
      </c>
      <c r="O22" s="262">
        <v>60.22</v>
      </c>
      <c r="P22" s="262">
        <v>28.571428571428569</v>
      </c>
      <c r="Q22" s="263">
        <v>35.837438247106213</v>
      </c>
      <c r="R22" s="263">
        <v>74</v>
      </c>
      <c r="S22" s="23"/>
    </row>
    <row r="23" spans="1:19" s="24" customFormat="1" ht="16.5" customHeight="1">
      <c r="A23" s="260" t="s">
        <v>444</v>
      </c>
      <c r="B23" s="261" t="s">
        <v>3</v>
      </c>
      <c r="C23" s="262">
        <v>0.7</v>
      </c>
      <c r="D23" s="262"/>
      <c r="E23" s="262">
        <v>0</v>
      </c>
      <c r="F23" s="262">
        <v>0</v>
      </c>
      <c r="G23" s="262">
        <v>3.3333333333333335</v>
      </c>
      <c r="H23" s="262"/>
      <c r="I23" s="262">
        <v>3.8461538461538463</v>
      </c>
      <c r="J23" s="262">
        <v>0</v>
      </c>
      <c r="K23" s="262">
        <v>0</v>
      </c>
      <c r="L23" s="262">
        <v>1.25</v>
      </c>
      <c r="M23" s="262">
        <v>0</v>
      </c>
      <c r="N23" s="262">
        <v>1.4652014652014651</v>
      </c>
      <c r="O23" s="262">
        <v>3.94</v>
      </c>
      <c r="P23" s="262">
        <v>1.4285714285714286</v>
      </c>
      <c r="Q23" s="263">
        <v>2.0935965414108542</v>
      </c>
      <c r="R23" s="263">
        <v>4</v>
      </c>
      <c r="S23" s="23"/>
    </row>
    <row r="24" spans="1:19" s="24" customFormat="1" ht="16.5" customHeight="1">
      <c r="A24" s="260" t="s">
        <v>445</v>
      </c>
      <c r="B24" s="261" t="s">
        <v>3</v>
      </c>
      <c r="C24" s="262">
        <v>5.9</v>
      </c>
      <c r="D24" s="262"/>
      <c r="E24" s="262">
        <v>6</v>
      </c>
      <c r="F24" s="262">
        <v>4.2553191489361701</v>
      </c>
      <c r="G24" s="262">
        <v>20</v>
      </c>
      <c r="H24" s="262"/>
      <c r="I24" s="262">
        <v>7.6923076923076925</v>
      </c>
      <c r="J24" s="262">
        <v>0</v>
      </c>
      <c r="K24" s="262">
        <v>6.8085106382978724</v>
      </c>
      <c r="L24" s="262">
        <v>5</v>
      </c>
      <c r="M24" s="262">
        <v>10</v>
      </c>
      <c r="N24" s="262">
        <v>4.395604395604396</v>
      </c>
      <c r="O24" s="262">
        <v>5.73</v>
      </c>
      <c r="P24" s="262">
        <v>1.4285714285714286</v>
      </c>
      <c r="Q24" s="263">
        <v>3.5714290464461618</v>
      </c>
      <c r="R24" s="263">
        <v>36</v>
      </c>
      <c r="S24" s="23"/>
    </row>
    <row r="25" spans="1:19" s="24" customFormat="1" ht="16.5" customHeight="1">
      <c r="A25" s="260" t="s">
        <v>446</v>
      </c>
      <c r="B25" s="261" t="s">
        <v>4</v>
      </c>
      <c r="C25" s="262">
        <v>0.5</v>
      </c>
      <c r="D25" s="262"/>
      <c r="E25" s="262">
        <v>0</v>
      </c>
      <c r="F25" s="262">
        <v>0</v>
      </c>
      <c r="G25" s="262">
        <v>0</v>
      </c>
      <c r="H25" s="262"/>
      <c r="I25" s="262">
        <v>0</v>
      </c>
      <c r="J25" s="262">
        <v>0</v>
      </c>
      <c r="K25" s="262">
        <v>0</v>
      </c>
      <c r="L25" s="262">
        <v>0</v>
      </c>
      <c r="M25" s="262">
        <v>2.8571428571428572</v>
      </c>
      <c r="N25" s="262">
        <v>0</v>
      </c>
      <c r="O25" s="262">
        <v>2.87</v>
      </c>
      <c r="P25" s="262">
        <v>1.4285714285714286</v>
      </c>
      <c r="Q25" s="263">
        <v>0</v>
      </c>
      <c r="R25" s="263">
        <v>0</v>
      </c>
      <c r="S25" s="23"/>
    </row>
    <row r="26" spans="1:19" s="24" customFormat="1" ht="16.5" customHeight="1">
      <c r="A26" s="260" t="s">
        <v>447</v>
      </c>
      <c r="B26" s="261" t="s">
        <v>3</v>
      </c>
      <c r="C26" s="262">
        <v>0.5</v>
      </c>
      <c r="D26" s="262"/>
      <c r="E26" s="262">
        <v>2</v>
      </c>
      <c r="F26" s="262">
        <v>0</v>
      </c>
      <c r="G26" s="262">
        <v>0</v>
      </c>
      <c r="H26" s="262"/>
      <c r="I26" s="262">
        <v>0</v>
      </c>
      <c r="J26" s="262">
        <v>0</v>
      </c>
      <c r="K26" s="262">
        <v>0</v>
      </c>
      <c r="L26" s="262">
        <v>0</v>
      </c>
      <c r="M26" s="262">
        <v>0</v>
      </c>
      <c r="N26" s="262">
        <v>1.4652014652014651</v>
      </c>
      <c r="O26" s="262">
        <v>0</v>
      </c>
      <c r="P26" s="262">
        <v>0</v>
      </c>
      <c r="Q26" s="263">
        <v>0</v>
      </c>
      <c r="R26" s="263">
        <v>6</v>
      </c>
      <c r="S26" s="23"/>
    </row>
    <row r="27" spans="1:19">
      <c r="A27" s="264" t="s">
        <v>448</v>
      </c>
      <c r="B27" s="265" t="s">
        <v>1</v>
      </c>
      <c r="C27" s="266">
        <v>3.9</v>
      </c>
      <c r="D27" s="266"/>
      <c r="E27" s="266">
        <v>4</v>
      </c>
      <c r="F27" s="266">
        <v>2.1276595744680851</v>
      </c>
      <c r="G27" s="266">
        <v>33.333333333333329</v>
      </c>
      <c r="H27" s="266"/>
      <c r="I27" s="266">
        <v>7.6923076923076925</v>
      </c>
      <c r="J27" s="266">
        <v>0</v>
      </c>
      <c r="K27" s="266">
        <v>5.1063829787234036</v>
      </c>
      <c r="L27" s="273">
        <v>3.75</v>
      </c>
      <c r="M27" s="266">
        <v>2.8571428571428572</v>
      </c>
      <c r="N27" s="266">
        <v>5.8608058608058604</v>
      </c>
      <c r="O27" s="266">
        <v>4.3</v>
      </c>
      <c r="P27" s="266">
        <v>4.2857142857142856</v>
      </c>
      <c r="Q27" s="267">
        <v>2.9556650100706157</v>
      </c>
      <c r="R27" s="267">
        <v>10</v>
      </c>
    </row>
  </sheetData>
  <mergeCells count="1">
    <mergeCell ref="A1:R1"/>
  </mergeCells>
  <phoneticPr fontId="40" type="noConversion"/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I64"/>
  <sheetViews>
    <sheetView workbookViewId="0">
      <pane ySplit="3" topLeftCell="A34" activePane="bottomLeft" state="frozen"/>
      <selection activeCell="A16" sqref="A16"/>
      <selection pane="bottomLeft" activeCell="A3" sqref="A3"/>
    </sheetView>
  </sheetViews>
  <sheetFormatPr defaultColWidth="9" defaultRowHeight="12"/>
  <cols>
    <col min="1" max="1" width="25.875" style="75" customWidth="1"/>
    <col min="2" max="3" width="17.25" style="333" customWidth="1"/>
    <col min="4" max="4" width="17.25" style="334" customWidth="1"/>
    <col min="5" max="5" width="9" style="73"/>
    <col min="6" max="6" width="9" style="74" customWidth="1"/>
    <col min="7" max="16384" width="9" style="74"/>
  </cols>
  <sheetData>
    <row r="1" spans="1:9" ht="27.75" customHeight="1">
      <c r="A1" s="442" t="s">
        <v>146</v>
      </c>
      <c r="B1" s="469"/>
      <c r="C1" s="469"/>
      <c r="D1" s="469"/>
    </row>
    <row r="2" spans="1:9" ht="16.899999999999999" customHeight="1">
      <c r="D2" s="334" t="s">
        <v>135</v>
      </c>
    </row>
    <row r="3" spans="1:9" ht="32.25" customHeight="1">
      <c r="A3" s="76" t="s">
        <v>136</v>
      </c>
      <c r="B3" s="77" t="s">
        <v>564</v>
      </c>
      <c r="C3" s="78" t="s">
        <v>585</v>
      </c>
      <c r="D3" s="78" t="s">
        <v>584</v>
      </c>
    </row>
    <row r="4" spans="1:9" s="73" customFormat="1" ht="15" customHeight="1">
      <c r="A4" s="79" t="s">
        <v>59</v>
      </c>
      <c r="B4" s="335">
        <v>111.55920061379754</v>
      </c>
      <c r="C4" s="335">
        <v>115.480852</v>
      </c>
      <c r="D4" s="336">
        <f>C4/B4*100</f>
        <v>103.51530968725623</v>
      </c>
    </row>
    <row r="5" spans="1:9" s="73" customFormat="1" ht="15" customHeight="1">
      <c r="A5" s="80" t="s">
        <v>50</v>
      </c>
      <c r="B5" s="337">
        <v>104.7598329800129</v>
      </c>
      <c r="C5" s="337">
        <v>106.37535699999999</v>
      </c>
      <c r="D5" s="338">
        <f t="shared" ref="D5:D63" si="0">C5/B5*100</f>
        <v>101.5421216071386</v>
      </c>
    </row>
    <row r="6" spans="1:9" s="73" customFormat="1" ht="15" customHeight="1">
      <c r="A6" s="80" t="s">
        <v>51</v>
      </c>
      <c r="B6" s="337">
        <v>83.475545239458413</v>
      </c>
      <c r="C6" s="337">
        <v>85.483514</v>
      </c>
      <c r="D6" s="338">
        <f t="shared" si="0"/>
        <v>102.40545749630208</v>
      </c>
    </row>
    <row r="7" spans="1:9" s="73" customFormat="1" ht="15" customHeight="1">
      <c r="A7" s="80" t="s">
        <v>52</v>
      </c>
      <c r="B7" s="337">
        <v>9.1434908353320434</v>
      </c>
      <c r="C7" s="337">
        <v>8.8963370000000008</v>
      </c>
      <c r="D7" s="338">
        <f t="shared" si="0"/>
        <v>97.296942275296033</v>
      </c>
    </row>
    <row r="8" spans="1:9" s="73" customFormat="1" ht="15" customHeight="1">
      <c r="A8" s="80" t="s">
        <v>53</v>
      </c>
      <c r="B8" s="337">
        <v>8.3841650548033524</v>
      </c>
      <c r="C8" s="337">
        <v>7.0745769999999997</v>
      </c>
      <c r="D8" s="338">
        <f t="shared" si="0"/>
        <v>84.380220973189452</v>
      </c>
    </row>
    <row r="9" spans="1:9" s="73" customFormat="1" ht="15" customHeight="1">
      <c r="A9" s="80" t="s">
        <v>137</v>
      </c>
      <c r="B9" s="337">
        <v>3.7566318504190845</v>
      </c>
      <c r="C9" s="337">
        <v>4.9209290000000001</v>
      </c>
      <c r="D9" s="338">
        <f t="shared" si="0"/>
        <v>130.99311287186762</v>
      </c>
    </row>
    <row r="10" spans="1:9" s="73" customFormat="1" ht="15" customHeight="1">
      <c r="A10" s="80" t="s">
        <v>138</v>
      </c>
      <c r="B10" s="337">
        <v>1.4658021921341071</v>
      </c>
      <c r="C10" s="337">
        <v>1.9701109999999999</v>
      </c>
      <c r="D10" s="338">
        <f t="shared" si="0"/>
        <v>134.40497023214667</v>
      </c>
    </row>
    <row r="11" spans="1:9" s="73" customFormat="1" ht="15" customHeight="1">
      <c r="A11" s="80" t="s">
        <v>139</v>
      </c>
      <c r="B11" s="337">
        <v>0.75262823984526106</v>
      </c>
      <c r="C11" s="337">
        <v>1.056459</v>
      </c>
      <c r="D11" s="338">
        <f t="shared" si="0"/>
        <v>140.36930107980083</v>
      </c>
    </row>
    <row r="12" spans="1:9" s="73" customFormat="1" ht="15" customHeight="1">
      <c r="A12" s="80" t="s">
        <v>54</v>
      </c>
      <c r="B12" s="337">
        <v>0.44077163120567381</v>
      </c>
      <c r="C12" s="337">
        <v>0.47555700000000001</v>
      </c>
      <c r="D12" s="338">
        <f t="shared" si="0"/>
        <v>107.8919255078135</v>
      </c>
    </row>
    <row r="13" spans="1:9" s="73" customFormat="1" ht="15" customHeight="1">
      <c r="A13" s="80" t="s">
        <v>55</v>
      </c>
      <c r="B13" s="337">
        <v>0.27240232108317214</v>
      </c>
      <c r="C13" s="337">
        <v>0.43809500000000001</v>
      </c>
      <c r="D13" s="338">
        <f t="shared" si="0"/>
        <v>160.82645634514884</v>
      </c>
    </row>
    <row r="14" spans="1:9" s="73" customFormat="1" ht="15" customHeight="1">
      <c r="A14" s="80" t="s">
        <v>56</v>
      </c>
      <c r="B14" s="337">
        <v>5.3335654416505482</v>
      </c>
      <c r="C14" s="337">
        <v>7.1353840000000002</v>
      </c>
      <c r="D14" s="338">
        <f t="shared" si="0"/>
        <v>133.78262773863807</v>
      </c>
      <c r="I14" s="73" t="s">
        <v>587</v>
      </c>
    </row>
    <row r="15" spans="1:9" s="73" customFormat="1" ht="15" customHeight="1">
      <c r="A15" s="80" t="s">
        <v>57</v>
      </c>
      <c r="B15" s="337">
        <v>1.3615731785944551</v>
      </c>
      <c r="C15" s="337">
        <v>1.3701239999999999</v>
      </c>
      <c r="D15" s="338">
        <f t="shared" si="0"/>
        <v>100.62801041765319</v>
      </c>
    </row>
    <row r="16" spans="1:9" s="73" customFormat="1" ht="15" customHeight="1">
      <c r="A16" s="80" t="s">
        <v>58</v>
      </c>
      <c r="B16" s="337">
        <v>3.9719922630560927</v>
      </c>
      <c r="C16" s="337">
        <v>5.7652599999999996</v>
      </c>
      <c r="D16" s="338">
        <f t="shared" si="0"/>
        <v>145.14781545833495</v>
      </c>
    </row>
    <row r="17" spans="1:4" s="73" customFormat="1" ht="15" customHeight="1">
      <c r="A17" s="80" t="s">
        <v>60</v>
      </c>
      <c r="B17" s="337">
        <v>9.3726163765312709</v>
      </c>
      <c r="C17" s="337">
        <v>7.7820619999999998</v>
      </c>
      <c r="D17" s="338">
        <f t="shared" si="0"/>
        <v>83.029771916047181</v>
      </c>
    </row>
    <row r="18" spans="1:4" s="73" customFormat="1" ht="15" customHeight="1">
      <c r="A18" s="80" t="s">
        <v>61</v>
      </c>
      <c r="B18" s="337">
        <v>9.3433965183752417</v>
      </c>
      <c r="C18" s="337">
        <v>7.6449870000000004</v>
      </c>
      <c r="D18" s="338">
        <f t="shared" si="0"/>
        <v>81.82235426876025</v>
      </c>
    </row>
    <row r="19" spans="1:4" s="73" customFormat="1" ht="15" customHeight="1">
      <c r="A19" s="80" t="s">
        <v>62</v>
      </c>
      <c r="B19" s="337">
        <v>2.9219858156028369E-2</v>
      </c>
      <c r="C19" s="337">
        <v>0.137075</v>
      </c>
      <c r="D19" s="338">
        <f t="shared" si="0"/>
        <v>469.11589805825241</v>
      </c>
    </row>
    <row r="20" spans="1:4" ht="15" customHeight="1">
      <c r="A20" s="80" t="s">
        <v>63</v>
      </c>
      <c r="B20" s="337">
        <v>71.058527401676344</v>
      </c>
      <c r="C20" s="337">
        <v>100.70485499999999</v>
      </c>
      <c r="D20" s="338">
        <f t="shared" si="0"/>
        <v>141.72099912898597</v>
      </c>
    </row>
    <row r="21" spans="1:4" ht="15" customHeight="1">
      <c r="A21" s="80" t="s">
        <v>64</v>
      </c>
      <c r="B21" s="337">
        <v>69.426349451966473</v>
      </c>
      <c r="C21" s="337">
        <v>98.348986999999994</v>
      </c>
      <c r="D21" s="338">
        <f t="shared" si="0"/>
        <v>141.65945318505337</v>
      </c>
    </row>
    <row r="22" spans="1:4" ht="15" customHeight="1">
      <c r="A22" s="80" t="s">
        <v>65</v>
      </c>
      <c r="B22" s="337">
        <v>0.3920541586073501</v>
      </c>
      <c r="C22" s="337">
        <v>0.38768999999999998</v>
      </c>
      <c r="D22" s="338">
        <f t="shared" si="0"/>
        <v>98.886848025575745</v>
      </c>
    </row>
    <row r="23" spans="1:4" ht="15" customHeight="1">
      <c r="A23" s="80" t="s">
        <v>66</v>
      </c>
      <c r="B23" s="337">
        <v>1.0896402321083172</v>
      </c>
      <c r="C23" s="337">
        <v>1.7786299999999999</v>
      </c>
      <c r="D23" s="338">
        <f t="shared" si="0"/>
        <v>163.23094059757449</v>
      </c>
    </row>
    <row r="24" spans="1:4" ht="15" customHeight="1">
      <c r="A24" s="80" t="s">
        <v>67</v>
      </c>
      <c r="B24" s="337">
        <v>0.1504835589941973</v>
      </c>
      <c r="C24" s="337">
        <v>0.18954799999999999</v>
      </c>
      <c r="D24" s="338">
        <f t="shared" si="0"/>
        <v>125.95927506426735</v>
      </c>
    </row>
    <row r="25" spans="1:4" ht="15" customHeight="1">
      <c r="A25" s="80" t="s">
        <v>68</v>
      </c>
      <c r="B25" s="337">
        <v>21.432887169568023</v>
      </c>
      <c r="C25" s="337">
        <v>22.107253</v>
      </c>
      <c r="D25" s="338">
        <f t="shared" si="0"/>
        <v>103.14640685175394</v>
      </c>
    </row>
    <row r="26" spans="1:4" ht="15" customHeight="1">
      <c r="A26" s="74" t="s">
        <v>69</v>
      </c>
      <c r="B26" s="337">
        <v>14.684683430045132</v>
      </c>
      <c r="C26" s="337">
        <v>16.123252999999998</v>
      </c>
      <c r="D26" s="338">
        <f t="shared" si="0"/>
        <v>109.79639484097783</v>
      </c>
    </row>
    <row r="27" spans="1:4" ht="15" customHeight="1">
      <c r="A27" s="80" t="s">
        <v>70</v>
      </c>
      <c r="B27" s="337">
        <v>0.60724693745970337</v>
      </c>
      <c r="C27" s="337">
        <v>0.72713399999999995</v>
      </c>
      <c r="D27" s="338">
        <f t="shared" si="0"/>
        <v>119.7427199949036</v>
      </c>
    </row>
    <row r="28" spans="1:4" ht="15" customHeight="1">
      <c r="A28" s="80" t="s">
        <v>140</v>
      </c>
      <c r="B28" s="337">
        <v>0.51502772404900066</v>
      </c>
      <c r="C28" s="337">
        <v>0.61018899999999998</v>
      </c>
      <c r="D28" s="338">
        <f t="shared" si="0"/>
        <v>118.47692299025547</v>
      </c>
    </row>
    <row r="29" spans="1:4" ht="15" customHeight="1">
      <c r="A29" s="80" t="s">
        <v>71</v>
      </c>
      <c r="B29" s="337">
        <v>5.6259290780141846</v>
      </c>
      <c r="C29" s="337">
        <v>4.6466770000000004</v>
      </c>
      <c r="D29" s="338">
        <f t="shared" si="0"/>
        <v>82.593949116048293</v>
      </c>
    </row>
    <row r="30" spans="1:4" ht="15" customHeight="1">
      <c r="A30" s="80" t="s">
        <v>72</v>
      </c>
      <c r="B30" s="337">
        <v>2.6085880077369437</v>
      </c>
      <c r="C30" s="337">
        <v>2.729355</v>
      </c>
      <c r="D30" s="338">
        <f t="shared" si="0"/>
        <v>104.6295924041998</v>
      </c>
    </row>
    <row r="31" spans="1:4" ht="15" customHeight="1">
      <c r="A31" s="80" t="s">
        <v>141</v>
      </c>
      <c r="B31" s="337">
        <v>1.4915950999355254</v>
      </c>
      <c r="C31" s="337">
        <v>1.738642</v>
      </c>
      <c r="D31" s="338">
        <f t="shared" si="0"/>
        <v>116.56259799158319</v>
      </c>
    </row>
    <row r="32" spans="1:4" ht="15" customHeight="1">
      <c r="A32" s="80" t="s">
        <v>73</v>
      </c>
      <c r="B32" s="337">
        <v>0.17876466795615731</v>
      </c>
      <c r="C32" s="337">
        <v>0.23474800000000001</v>
      </c>
      <c r="D32" s="338">
        <f t="shared" si="0"/>
        <v>131.31677679035144</v>
      </c>
    </row>
    <row r="33" spans="1:4" ht="15" customHeight="1">
      <c r="A33" s="80" t="s">
        <v>74</v>
      </c>
      <c r="B33" s="337">
        <v>7.8401031592520952E-3</v>
      </c>
      <c r="C33" s="337">
        <v>1.861E-3</v>
      </c>
      <c r="D33" s="338">
        <f t="shared" si="0"/>
        <v>23.736932565789477</v>
      </c>
    </row>
    <row r="34" spans="1:4" ht="15" customHeight="1">
      <c r="A34" s="80" t="s">
        <v>75</v>
      </c>
      <c r="B34" s="337">
        <v>0.93038813668600906</v>
      </c>
      <c r="C34" s="337">
        <v>0.754104</v>
      </c>
      <c r="D34" s="338">
        <f t="shared" si="0"/>
        <v>81.05262419683001</v>
      </c>
    </row>
    <row r="35" spans="1:4">
      <c r="A35" s="80" t="s">
        <v>76</v>
      </c>
      <c r="B35" s="337">
        <v>18.084745325596391</v>
      </c>
      <c r="C35" s="337">
        <v>22.493483000000001</v>
      </c>
      <c r="D35" s="338">
        <f t="shared" si="0"/>
        <v>124.37821265950409</v>
      </c>
    </row>
    <row r="36" spans="1:4">
      <c r="A36" s="80" t="s">
        <v>77</v>
      </c>
      <c r="B36" s="337">
        <v>8.1854029658284979</v>
      </c>
      <c r="C36" s="337">
        <v>9.3050940000000004</v>
      </c>
      <c r="D36" s="338">
        <f t="shared" si="0"/>
        <v>113.67911926689331</v>
      </c>
    </row>
    <row r="37" spans="1:4">
      <c r="A37" s="80" t="s">
        <v>78</v>
      </c>
      <c r="B37" s="337">
        <v>8.3292430689877506</v>
      </c>
      <c r="C37" s="337">
        <v>10.76568</v>
      </c>
      <c r="D37" s="338">
        <f t="shared" si="0"/>
        <v>129.25160078571639</v>
      </c>
    </row>
    <row r="38" spans="1:4">
      <c r="A38" s="80" t="s">
        <v>79</v>
      </c>
      <c r="B38" s="337">
        <v>0.25328691166989037</v>
      </c>
      <c r="C38" s="337">
        <v>0.384772</v>
      </c>
      <c r="D38" s="338">
        <f t="shared" si="0"/>
        <v>151.91152099539772</v>
      </c>
    </row>
    <row r="39" spans="1:4">
      <c r="A39" s="80" t="s">
        <v>80</v>
      </c>
      <c r="B39" s="337">
        <v>1.3168123791102513</v>
      </c>
      <c r="C39" s="337">
        <v>2.0379369999999999</v>
      </c>
      <c r="D39" s="338">
        <f t="shared" si="0"/>
        <v>154.76289806578222</v>
      </c>
    </row>
    <row r="40" spans="1:4">
      <c r="A40" s="80" t="s">
        <v>81</v>
      </c>
      <c r="B40" s="337">
        <v>14.527855577047067</v>
      </c>
      <c r="C40" s="337">
        <v>18.308247000000001</v>
      </c>
      <c r="D40" s="338">
        <f t="shared" si="0"/>
        <v>126.02167541454412</v>
      </c>
    </row>
    <row r="41" spans="1:4">
      <c r="A41" s="80" t="s">
        <v>82</v>
      </c>
      <c r="B41" s="337">
        <v>14.188600902643456</v>
      </c>
      <c r="C41" s="337">
        <v>17.751819000000001</v>
      </c>
      <c r="D41" s="338">
        <f t="shared" si="0"/>
        <v>125.11324493377418</v>
      </c>
    </row>
    <row r="42" spans="1:4">
      <c r="A42" s="80" t="s">
        <v>83</v>
      </c>
      <c r="B42" s="337">
        <v>0.33925467440361057</v>
      </c>
      <c r="C42" s="337">
        <v>0.55642800000000003</v>
      </c>
      <c r="D42" s="338">
        <f t="shared" si="0"/>
        <v>164.01483663509345</v>
      </c>
    </row>
    <row r="43" spans="1:4">
      <c r="A43" s="80" t="s">
        <v>84</v>
      </c>
      <c r="B43" s="337">
        <v>12.657041908446164</v>
      </c>
      <c r="C43" s="337">
        <v>18.666495999999999</v>
      </c>
      <c r="D43" s="338">
        <f t="shared" si="0"/>
        <v>147.47913560706209</v>
      </c>
    </row>
    <row r="44" spans="1:4">
      <c r="A44" s="80" t="s">
        <v>85</v>
      </c>
      <c r="B44" s="337">
        <v>8.5905402965828497</v>
      </c>
      <c r="C44" s="337">
        <v>12.621991</v>
      </c>
      <c r="D44" s="338">
        <f t="shared" si="0"/>
        <v>146.9289539916457</v>
      </c>
    </row>
    <row r="45" spans="1:4">
      <c r="A45" s="80" t="s">
        <v>86</v>
      </c>
      <c r="B45" s="337">
        <v>1.3686344294003869</v>
      </c>
      <c r="C45" s="337">
        <v>3.4421499999999998</v>
      </c>
      <c r="D45" s="338">
        <f t="shared" si="0"/>
        <v>251.50251418912805</v>
      </c>
    </row>
    <row r="46" spans="1:4">
      <c r="A46" s="80" t="s">
        <v>87</v>
      </c>
      <c r="B46" s="337">
        <v>0.10677498388136686</v>
      </c>
      <c r="C46" s="337">
        <v>0.15543699999999999</v>
      </c>
      <c r="D46" s="338">
        <f t="shared" si="0"/>
        <v>145.57436053813825</v>
      </c>
    </row>
    <row r="47" spans="1:4">
      <c r="A47" s="80" t="s">
        <v>88</v>
      </c>
      <c r="B47" s="337">
        <v>2.5910921985815603</v>
      </c>
      <c r="C47" s="337">
        <v>2.4469180000000001</v>
      </c>
      <c r="D47" s="338">
        <f t="shared" si="0"/>
        <v>94.435775050363503</v>
      </c>
    </row>
    <row r="48" spans="1:4">
      <c r="A48" s="80" t="s">
        <v>89</v>
      </c>
      <c r="B48" s="337">
        <v>49.876569954867826</v>
      </c>
      <c r="C48" s="337">
        <v>73.862382999999994</v>
      </c>
      <c r="D48" s="338">
        <f t="shared" si="0"/>
        <v>148.09034195181502</v>
      </c>
    </row>
    <row r="49" spans="1:4">
      <c r="A49" s="80" t="s">
        <v>90</v>
      </c>
      <c r="B49" s="337">
        <v>46.638246292714378</v>
      </c>
      <c r="C49" s="337">
        <v>68.853769</v>
      </c>
      <c r="D49" s="338">
        <f t="shared" si="0"/>
        <v>147.63370082111348</v>
      </c>
    </row>
    <row r="50" spans="1:4">
      <c r="A50" s="80" t="s">
        <v>91</v>
      </c>
      <c r="B50" s="337">
        <v>0.54255577047066417</v>
      </c>
      <c r="C50" s="337">
        <v>0.77925500000000003</v>
      </c>
      <c r="D50" s="338">
        <f t="shared" si="0"/>
        <v>143.62670943928964</v>
      </c>
    </row>
    <row r="51" spans="1:4">
      <c r="A51" s="80" t="s">
        <v>92</v>
      </c>
      <c r="B51" s="337">
        <v>2.6957678916827854</v>
      </c>
      <c r="C51" s="337">
        <v>4.2293589999999996</v>
      </c>
      <c r="D51" s="338">
        <f t="shared" si="0"/>
        <v>156.88884095135865</v>
      </c>
    </row>
    <row r="52" spans="1:4">
      <c r="A52" s="80" t="s">
        <v>93</v>
      </c>
      <c r="B52" s="337">
        <v>5.8255267569310121</v>
      </c>
      <c r="C52" s="337">
        <v>6.834015</v>
      </c>
      <c r="D52" s="338">
        <f t="shared" si="0"/>
        <v>117.31153739649591</v>
      </c>
    </row>
    <row r="53" spans="1:4">
      <c r="A53" s="80" t="s">
        <v>94</v>
      </c>
      <c r="B53" s="337">
        <v>1.6430586718246294</v>
      </c>
      <c r="C53" s="337">
        <v>1.5767389999999999</v>
      </c>
      <c r="D53" s="338">
        <f t="shared" si="0"/>
        <v>95.963645549493322</v>
      </c>
    </row>
    <row r="54" spans="1:4">
      <c r="A54" s="80" t="s">
        <v>95</v>
      </c>
      <c r="B54" s="337">
        <v>0.51867440361057382</v>
      </c>
      <c r="C54" s="337">
        <v>0.82244399999999995</v>
      </c>
      <c r="D54" s="338">
        <f t="shared" si="0"/>
        <v>158.56652926669184</v>
      </c>
    </row>
    <row r="55" spans="1:4">
      <c r="A55" s="80" t="s">
        <v>96</v>
      </c>
      <c r="B55" s="337">
        <v>3.1856866537717603</v>
      </c>
      <c r="C55" s="337">
        <v>3.885189</v>
      </c>
      <c r="D55" s="338">
        <f t="shared" si="0"/>
        <v>121.95766320582877</v>
      </c>
    </row>
    <row r="56" spans="1:4">
      <c r="A56" s="80" t="s">
        <v>97</v>
      </c>
      <c r="B56" s="337">
        <v>0.47810702772404895</v>
      </c>
      <c r="C56" s="337">
        <v>0.54964299999999999</v>
      </c>
      <c r="D56" s="338">
        <f t="shared" si="0"/>
        <v>114.9623343995771</v>
      </c>
    </row>
    <row r="57" spans="1:4">
      <c r="A57" s="80" t="s">
        <v>98</v>
      </c>
      <c r="B57" s="337">
        <v>0.22567117988394583</v>
      </c>
      <c r="C57" s="337">
        <v>0.31611899999999998</v>
      </c>
      <c r="D57" s="338">
        <f t="shared" si="0"/>
        <v>140.0794732240812</v>
      </c>
    </row>
    <row r="58" spans="1:4">
      <c r="A58" s="80" t="s">
        <v>99</v>
      </c>
      <c r="B58" s="337">
        <v>0.22567117988394583</v>
      </c>
      <c r="C58" s="337">
        <v>0.31611899999999998</v>
      </c>
      <c r="D58" s="338">
        <f t="shared" si="0"/>
        <v>140.0794732240812</v>
      </c>
    </row>
    <row r="59" spans="1:4">
      <c r="A59" s="80" t="s">
        <v>100</v>
      </c>
      <c r="B59" s="337">
        <v>0.17</v>
      </c>
      <c r="C59" s="337">
        <v>0.32886615000000002</v>
      </c>
      <c r="D59" s="338">
        <f t="shared" si="0"/>
        <v>193.45067647058823</v>
      </c>
    </row>
    <row r="60" spans="1:4">
      <c r="A60" s="80" t="s">
        <v>101</v>
      </c>
      <c r="B60" s="337">
        <v>16.448159896840746</v>
      </c>
      <c r="C60" s="337">
        <v>16.384091000000002</v>
      </c>
      <c r="D60" s="338">
        <f t="shared" si="0"/>
        <v>99.610479851590867</v>
      </c>
    </row>
    <row r="61" spans="1:4">
      <c r="A61" s="80" t="s">
        <v>102</v>
      </c>
      <c r="B61" s="337">
        <v>5.4993320438426823</v>
      </c>
      <c r="C61" s="337">
        <v>5.7434390000000004</v>
      </c>
      <c r="D61" s="338">
        <f t="shared" si="0"/>
        <v>104.43884737657608</v>
      </c>
    </row>
    <row r="62" spans="1:4">
      <c r="A62" s="80" t="s">
        <v>103</v>
      </c>
      <c r="B62" s="337">
        <v>10.827203094777564</v>
      </c>
      <c r="C62" s="337">
        <v>10.605656</v>
      </c>
      <c r="D62" s="338">
        <f t="shared" si="0"/>
        <v>97.953792010381463</v>
      </c>
    </row>
    <row r="63" spans="1:4">
      <c r="A63" s="81" t="s">
        <v>104</v>
      </c>
      <c r="B63" s="339">
        <v>0.12162475822050291</v>
      </c>
      <c r="C63" s="339">
        <v>3.4995999999999999E-2</v>
      </c>
      <c r="D63" s="340">
        <f t="shared" si="0"/>
        <v>28.77374681933842</v>
      </c>
    </row>
    <row r="64" spans="1:4" ht="19.899999999999999" customHeight="1">
      <c r="A64" s="470"/>
      <c r="B64" s="470"/>
      <c r="C64" s="470"/>
      <c r="D64" s="470"/>
    </row>
  </sheetData>
  <mergeCells count="2">
    <mergeCell ref="A1:D1"/>
    <mergeCell ref="A64:D64"/>
  </mergeCells>
  <phoneticPr fontId="4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10-1城镇（左）</vt:lpstr>
      <vt:lpstr>10-2农村（右）</vt:lpstr>
      <vt:lpstr>10-3总量(左上右上）</vt:lpstr>
      <vt:lpstr>10-4构成（左下右下）</vt:lpstr>
      <vt:lpstr>10-5城收（左）</vt:lpstr>
      <vt:lpstr>10-6城支（右）</vt:lpstr>
      <vt:lpstr>10-7农收（左）</vt:lpstr>
      <vt:lpstr>10-8农支（右）</vt:lpstr>
      <vt:lpstr>10-9分市收支（左右）</vt:lpstr>
      <vt:lpstr>10-10人口（左右,分续表）</vt:lpstr>
      <vt:lpstr>10-11全民人口（左右，分续表）</vt:lpstr>
      <vt:lpstr>10-12城镇人口（左右，分续表）</vt:lpstr>
      <vt:lpstr>10-13农村人口（左右，分续表）</vt:lpstr>
      <vt:lpstr>10-14居住（左右，分续表1、2）</vt:lpstr>
      <vt:lpstr>10-15全民居住（左右，分续表1、2）</vt:lpstr>
      <vt:lpstr>10-16城镇居住（左右，分续表1、2）</vt:lpstr>
      <vt:lpstr>10-17农村居住（左右，分续表1、2）</vt:lpstr>
      <vt:lpstr>10-18耐用品（左右）</vt:lpstr>
      <vt:lpstr>10-19全民耐用品（左右）</vt:lpstr>
      <vt:lpstr>10-20耐用品（左右）</vt:lpstr>
      <vt:lpstr>10-21农耐用品（左右）</vt:lpstr>
      <vt:lpstr>10-22食品销费量（左，右续表）</vt:lpstr>
    </vt:vector>
  </TitlesOfParts>
  <Company>YTDCD-ZhuHuKu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YUJIMING</dc:creator>
  <cp:lastModifiedBy>Administrator</cp:lastModifiedBy>
  <cp:lastPrinted>2017-07-03T06:57:32Z</cp:lastPrinted>
  <dcterms:created xsi:type="dcterms:W3CDTF">2010-04-20T01:22:42Z</dcterms:created>
  <dcterms:modified xsi:type="dcterms:W3CDTF">2017-09-20T06:28:53Z</dcterms:modified>
</cp:coreProperties>
</file>