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 tabRatio="835"/>
  </bookViews>
  <sheets>
    <sheet name="17-1" sheetId="22" r:id="rId1"/>
    <sheet name="17-2" sheetId="23" r:id="rId2"/>
    <sheet name="17-3（左上右上）" sheetId="25" r:id="rId3"/>
    <sheet name="17-4 （左下）" sheetId="5" r:id="rId4"/>
    <sheet name="17-5（右下）" sheetId="14" r:id="rId5"/>
    <sheet name="17-6（左上）" sheetId="15" r:id="rId6"/>
    <sheet name="17-7 （左下）" sheetId="16" r:id="rId7"/>
    <sheet name="17-8 泊位（右上）" sheetId="9" r:id="rId8"/>
    <sheet name="17-9 港货客（右下）" sheetId="7" r:id="rId9"/>
    <sheet name="17-10 民车" sheetId="1" r:id="rId10"/>
    <sheet name="17-11" sheetId="26" r:id="rId11"/>
  </sheets>
  <calcPr calcId="144525"/>
</workbook>
</file>

<file path=xl/sharedStrings.xml><?xml version="1.0" encoding="utf-8"?>
<sst xmlns="http://schemas.openxmlformats.org/spreadsheetml/2006/main" count="261" uniqueCount="180">
  <si>
    <t>17-1 历年旅客运量及周转量</t>
  </si>
  <si>
    <t>年  份</t>
  </si>
  <si>
    <t>客 运 量
(万人)</t>
  </si>
  <si>
    <t>周 转 量
(万人公里)</t>
  </si>
  <si>
    <t>铁 路</t>
  </si>
  <si>
    <t>公 路</t>
  </si>
  <si>
    <t>水 路</t>
  </si>
  <si>
    <t>水  路</t>
  </si>
  <si>
    <t>2013</t>
  </si>
  <si>
    <t>2014</t>
  </si>
  <si>
    <t>2015</t>
  </si>
  <si>
    <t>2018</t>
  </si>
  <si>
    <t>2019</t>
  </si>
  <si>
    <t xml:space="preserve">注：交通资料取自交通局。1.2013年交通运输部开展了道路运输专项调查。按照新的统计计算办法，2013年及以后所有道路运输量数据以省厅返还数据为准。 2016年省厅对2015年交通数据重新做了调整。
    2.旅客运输量中不含公交车、出租车完成的客运量。客运量总数为铁路公路水路航空加总数，周转量为公路水路加总数。 </t>
  </si>
  <si>
    <t>17-2 历年货物运量及周转量</t>
  </si>
  <si>
    <t>年 份</t>
  </si>
  <si>
    <t>货 运 量
(万吨)</t>
  </si>
  <si>
    <t>周 转 量
(万吨公里)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</si>
  <si>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016</t>
    </r>
  </si>
  <si>
    <t xml:space="preserve">注：货运量总数为铁路公路水路航空加总数，周转量为公路水路加总数。 </t>
  </si>
  <si>
    <t>17-3  沿海主要港口货物吞吐量</t>
  </si>
  <si>
    <t>单位：万吨</t>
  </si>
  <si>
    <t>合   计</t>
  </si>
  <si>
    <t xml:space="preserve"> 烟台港</t>
  </si>
  <si>
    <t xml:space="preserve"> 蓬长港</t>
  </si>
  <si>
    <t xml:space="preserve"> 栾家口港</t>
  </si>
  <si>
    <t xml:space="preserve"> 栾家口
油港</t>
  </si>
  <si>
    <t xml:space="preserve"> 中海
(莱州)港</t>
  </si>
  <si>
    <t xml:space="preserve"> 海阳港</t>
  </si>
  <si>
    <t xml:space="preserve"> 牟平港</t>
  </si>
  <si>
    <t xml:space="preserve"> 打捞局
 码头</t>
  </si>
  <si>
    <t>中铁轮
渡码头</t>
  </si>
  <si>
    <t xml:space="preserve"> 其他小港</t>
  </si>
  <si>
    <t xml:space="preserve">  #龙口港</t>
  </si>
  <si>
    <t>注：2019年度交通运输部调整了港口滚装汽车吞吐量计算方法，不再采用按一标辆折合45吨的系数折算统计方法，执行按实际重量的统计方法。</t>
  </si>
  <si>
    <t>17-4 全部交通客货运量</t>
  </si>
  <si>
    <t>项      目</t>
  </si>
  <si>
    <t>单位</t>
  </si>
  <si>
    <t>2018年</t>
  </si>
  <si>
    <t>2019年</t>
  </si>
  <si>
    <t>2019年为
2018年%</t>
  </si>
  <si>
    <t>一、旅客运输量</t>
  </si>
  <si>
    <t>万人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</si>
  <si>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</si>
  <si>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</si>
  <si>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</si>
  <si>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</si>
  <si>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二、货物运输量</t>
  </si>
  <si>
    <t>万吨</t>
  </si>
  <si>
    <t>17-5 公路养护情况</t>
  </si>
  <si>
    <t>项           目</t>
  </si>
  <si>
    <t>单    位</t>
  </si>
  <si>
    <t>一、公路通车里程</t>
  </si>
  <si>
    <t>公里</t>
  </si>
  <si>
    <t xml:space="preserve">       #晴雨通车</t>
  </si>
  <si>
    <t>二、公路等级里程</t>
  </si>
  <si>
    <t xml:space="preserve">      高速公路</t>
  </si>
  <si>
    <t xml:space="preserve">      一级公路</t>
  </si>
  <si>
    <t xml:space="preserve">      二级公路</t>
  </si>
  <si>
    <t xml:space="preserve">      三级公路</t>
  </si>
  <si>
    <t xml:space="preserve">      四级公路</t>
  </si>
  <si>
    <t>三、公路有路面里程</t>
  </si>
  <si>
    <t>四、现有桥梁</t>
  </si>
  <si>
    <t>米</t>
  </si>
  <si>
    <t xml:space="preserve">    现有桥梁</t>
  </si>
  <si>
    <t>座</t>
  </si>
  <si>
    <t>五、公路密度</t>
  </si>
  <si>
    <t>公里/百平方公里</t>
  </si>
  <si>
    <t>17-6 各县（市、区）公路客运量、周转量</t>
  </si>
  <si>
    <t>地    区</t>
  </si>
  <si>
    <t>客运量（万人）</t>
  </si>
  <si>
    <t>旅客周转量（万人公里）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</si>
  <si>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</si>
  <si>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</si>
  <si>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</si>
  <si>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</si>
  <si>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</si>
  <si>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</si>
  <si>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</si>
  <si>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</si>
  <si>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</si>
  <si>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</si>
  <si>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</si>
  <si>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</si>
  <si>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</si>
  <si>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</si>
  <si>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</si>
  <si>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17-7 各县（市、区）公路货运量、周转量</t>
  </si>
  <si>
    <t>地      区</t>
  </si>
  <si>
    <t>货运量（万吨）</t>
  </si>
  <si>
    <t>货运周转量（万吨公里）</t>
  </si>
  <si>
    <t xml:space="preserve">    合    计</t>
  </si>
  <si>
    <t xml:space="preserve"> </t>
  </si>
  <si>
    <t>17-8 全市港口泊位靠泊能力(生产码头)</t>
  </si>
  <si>
    <t>类   别</t>
  </si>
  <si>
    <t>泊位数
（个）</t>
  </si>
  <si>
    <t>芝罘湾港区</t>
  </si>
  <si>
    <t>牟平港区</t>
  </si>
  <si>
    <t>龙口港区</t>
  </si>
  <si>
    <t>莱州港区</t>
  </si>
  <si>
    <t xml:space="preserve">西港区  </t>
  </si>
  <si>
    <t>蓬莱东港区</t>
  </si>
  <si>
    <t>蓬莱西港区</t>
  </si>
  <si>
    <t>栾家口港区</t>
  </si>
  <si>
    <t>海阳港区</t>
  </si>
  <si>
    <t>长岛港区</t>
  </si>
  <si>
    <t>泊 位 个 数</t>
  </si>
  <si>
    <t xml:space="preserve"> #万吨级及以下</t>
  </si>
  <si>
    <t xml:space="preserve">  万吨级及以上</t>
  </si>
  <si>
    <t xml:space="preserve">   #五万吨级及以上</t>
  </si>
  <si>
    <t xml:space="preserve">   #十万吨级及以上</t>
  </si>
  <si>
    <t xml:space="preserve">   #二十万吨级及以上</t>
  </si>
  <si>
    <t xml:space="preserve">   #三十万吨级及以上</t>
  </si>
  <si>
    <t xml:space="preserve">  舾装泊位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</si>
  <si>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7-</t>
    </r>
    <r>
      <rPr>
        <sz val="14"/>
        <rFont val="宋体"/>
        <charset val="134"/>
      </rPr>
      <t>9 沿海港口货物吞吐量、旅客吞吐量</t>
    </r>
  </si>
  <si>
    <t>港口名称</t>
  </si>
  <si>
    <t>货物吞吐量（万吨）</t>
  </si>
  <si>
    <t>旅客吞吐量（万人）</t>
  </si>
  <si>
    <t xml:space="preserve">   合    计</t>
  </si>
  <si>
    <t>烟台港</t>
  </si>
  <si>
    <t>蓬长港</t>
  </si>
  <si>
    <t>栾家口港</t>
  </si>
  <si>
    <t>栾家口油港</t>
  </si>
  <si>
    <t>中海(莱州)港</t>
  </si>
  <si>
    <t>海阳港</t>
  </si>
  <si>
    <t>牟平港</t>
  </si>
  <si>
    <t>打捞局码头</t>
  </si>
  <si>
    <t>中铁轮渡码头</t>
  </si>
  <si>
    <t>长岛港</t>
  </si>
  <si>
    <t>其他小港</t>
  </si>
  <si>
    <t>注：因2019年交通运输部调整了港口滚装汽车吞吐量计算方法，2019年数据与2018年不可比。</t>
  </si>
  <si>
    <t>17-10 全市民用车辆拥有量（2019年底）</t>
  </si>
  <si>
    <t>单位：辆</t>
  </si>
  <si>
    <t>总    计</t>
  </si>
  <si>
    <t>总计中：
个  人</t>
  </si>
  <si>
    <t>营  运</t>
  </si>
  <si>
    <t>非营运</t>
  </si>
  <si>
    <t>合      计</t>
  </si>
  <si>
    <t>一、汽  车</t>
  </si>
  <si>
    <t xml:space="preserve">    1.载客汽车</t>
  </si>
  <si>
    <t xml:space="preserve">        大  型</t>
  </si>
  <si>
    <t xml:space="preserve">        中  型</t>
  </si>
  <si>
    <t xml:space="preserve">        小  型</t>
  </si>
  <si>
    <t xml:space="preserve">        微  型</t>
  </si>
  <si>
    <t xml:space="preserve">    2.载货汽车</t>
  </si>
  <si>
    <t xml:space="preserve">        重  型</t>
  </si>
  <si>
    <t xml:space="preserve">        轻  型</t>
  </si>
  <si>
    <t xml:space="preserve">    3.其它汽车</t>
  </si>
  <si>
    <t xml:space="preserve">        三轮汽车</t>
  </si>
  <si>
    <t xml:space="preserve">        低速货车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</si>
  <si>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   </t>
    </r>
    <r>
      <rPr>
        <sz val="10"/>
        <rFont val="宋体"/>
        <charset val="134"/>
      </rPr>
      <t>其</t>
    </r>
    <r>
      <rPr>
        <sz val="10"/>
        <rFont val="宋体"/>
        <charset val="134"/>
      </rPr>
      <t xml:space="preserve">  它</t>
    </r>
  </si>
  <si>
    <t>二、摩托车</t>
  </si>
  <si>
    <t xml:space="preserve">    1.普  通</t>
  </si>
  <si>
    <t xml:space="preserve">    2.轻  便</t>
  </si>
  <si>
    <t>三、拖拉机</t>
  </si>
  <si>
    <t xml:space="preserve">    1.大中型</t>
  </si>
  <si>
    <t xml:space="preserve">    2.小  型</t>
  </si>
  <si>
    <t>四、挂  车</t>
  </si>
  <si>
    <t>五、其它类型车</t>
  </si>
  <si>
    <t>注：本资料取自烟台市公安局车管所。</t>
  </si>
  <si>
    <r>
      <rPr>
        <sz val="14"/>
        <color theme="1"/>
        <rFont val="宋体"/>
        <charset val="134"/>
        <scheme val="minor"/>
      </rPr>
      <t>1</t>
    </r>
    <r>
      <rPr>
        <sz val="14"/>
        <color indexed="8"/>
        <rFont val="宋体"/>
        <charset val="134"/>
      </rPr>
      <t>7</t>
    </r>
    <r>
      <rPr>
        <sz val="14"/>
        <color indexed="8"/>
        <rFont val="宋体"/>
        <charset val="134"/>
      </rPr>
      <t>-1</t>
    </r>
    <r>
      <rPr>
        <sz val="14"/>
        <color indexed="8"/>
        <rFont val="宋体"/>
        <charset val="134"/>
      </rPr>
      <t>1 邮电业务情况</t>
    </r>
  </si>
  <si>
    <t>类    别</t>
  </si>
  <si>
    <t>2012年</t>
  </si>
  <si>
    <t>2013年</t>
  </si>
  <si>
    <t>2014年</t>
  </si>
  <si>
    <t>2015年</t>
  </si>
  <si>
    <t>2016年</t>
  </si>
  <si>
    <t>2017年</t>
  </si>
  <si>
    <t xml:space="preserve">  一、邮电业务总量</t>
  </si>
  <si>
    <t>亿元</t>
  </si>
  <si>
    <t xml:space="preserve">        邮政</t>
  </si>
  <si>
    <t xml:space="preserve">        电信</t>
  </si>
  <si>
    <t xml:space="preserve">      年末电话到达户数</t>
  </si>
  <si>
    <t>万户</t>
  </si>
  <si>
    <t xml:space="preserve">      移动电话用户</t>
  </si>
  <si>
    <t xml:space="preserve">        #3G和4G移动电话用户</t>
  </si>
  <si>
    <t xml:space="preserve">      计算机互联网用户</t>
  </si>
  <si>
    <t xml:space="preserve">        #宽带用户</t>
  </si>
  <si>
    <t xml:space="preserve">  二、邮政局所</t>
  </si>
  <si>
    <t>处</t>
  </si>
</sst>
</file>

<file path=xl/styles.xml><?xml version="1.0" encoding="utf-8"?>
<styleSheet xmlns="http://schemas.openxmlformats.org/spreadsheetml/2006/main">
  <numFmts count="2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0\ ;\-#0\ "/>
    <numFmt numFmtId="177" formatCode="_-* #,##0.00_-;\-* #,##0.00_-;_-* &quot;-&quot;??_-;_-@_-"/>
    <numFmt numFmtId="178" formatCode="&quot;\&quot;#,##0.00;[Red]&quot;\&quot;\-#,##0.00"/>
    <numFmt numFmtId="179" formatCode="_ [$€-2]* #,##0.00_ ;_ [$€-2]* \-#,##0.00_ ;_ [$€-2]* &quot;-&quot;??_ "/>
    <numFmt numFmtId="180" formatCode="#,##0_ "/>
    <numFmt numFmtId="181" formatCode="0.000000"/>
    <numFmt numFmtId="182" formatCode="&quot;\&quot;#,##0;[Red]&quot;\&quot;\-#,##0"/>
    <numFmt numFmtId="183" formatCode="#,##0.00_);[Red]\(#,##0.00\)"/>
    <numFmt numFmtId="184" formatCode="0.00000000"/>
    <numFmt numFmtId="185" formatCode="_-* #,##0_-;\-* #,##0_-;_-* &quot;-&quot;_-;_-@_-"/>
    <numFmt numFmtId="186" formatCode="&quot;$&quot;#,##0_);[Red]\(&quot;$&quot;#,##0\)"/>
    <numFmt numFmtId="187" formatCode="0.00_ "/>
    <numFmt numFmtId="188" formatCode="&quot;$&quot;#,##0.00_);[Red]\(&quot;$&quot;#,##0.00\)"/>
    <numFmt numFmtId="189" formatCode="0.0_);[Red]\(0.0\)"/>
    <numFmt numFmtId="190" formatCode="#,##0.0_);[Red]\(#,##0.0\)"/>
    <numFmt numFmtId="191" formatCode="yy&quot;年&quot;mm&quot;月&quot;"/>
    <numFmt numFmtId="192" formatCode="#,##0_);[Red]\(#,##0\)"/>
    <numFmt numFmtId="193" formatCode="0.0_ "/>
    <numFmt numFmtId="194" formatCode="0.0000000"/>
    <numFmt numFmtId="195" formatCode="0_);[Red]\(0\)"/>
    <numFmt numFmtId="196" formatCode="0.00_);[Red]\(0.00\)"/>
    <numFmt numFmtId="197" formatCode="0_ "/>
  </numFmts>
  <fonts count="60">
    <font>
      <sz val="12"/>
      <name val="宋体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6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  <font>
      <sz val="14"/>
      <color indexed="8"/>
      <name val="宋体"/>
      <charset val="134"/>
    </font>
    <font>
      <sz val="10.5"/>
      <color indexed="10"/>
      <name val="宋体"/>
      <charset val="134"/>
    </font>
    <font>
      <sz val="12"/>
      <color rgb="FFFF0000"/>
      <name val="宋体"/>
      <charset val="134"/>
    </font>
    <font>
      <sz val="16"/>
      <color theme="1"/>
      <name val="仿宋_GB2312"/>
      <charset val="134"/>
    </font>
    <font>
      <sz val="9"/>
      <color rgb="FFFF000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俵俽 俹僑僔僢僋"/>
      <charset val="134"/>
    </font>
    <font>
      <sz val="12"/>
      <name val="Times New Roman"/>
      <charset val="134"/>
    </font>
    <font>
      <sz val="11"/>
      <color indexed="54"/>
      <name val="宋体"/>
      <charset val="134"/>
    </font>
    <font>
      <sz val="10"/>
      <name val="Helv"/>
      <charset val="134"/>
    </font>
    <font>
      <sz val="11"/>
      <color indexed="52"/>
      <name val="宋体"/>
      <charset val="134"/>
    </font>
    <font>
      <u/>
      <sz val="12"/>
      <color indexed="12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name val="ＭＳ Ｐゴシック"/>
      <charset val="134"/>
    </font>
    <font>
      <sz val="12"/>
      <name val="바탕체"/>
      <charset val="134"/>
    </font>
    <font>
      <sz val="10"/>
      <name val="MS Sans Serif"/>
      <charset val="134"/>
    </font>
    <font>
      <sz val="11"/>
      <color indexed="17"/>
      <name val="微软雅黑"/>
      <charset val="134"/>
    </font>
    <font>
      <b/>
      <i/>
      <sz val="16"/>
      <name val="Helv"/>
      <charset val="134"/>
    </font>
    <font>
      <b/>
      <sz val="10"/>
      <name val="MS Sans Serif"/>
      <charset val="134"/>
    </font>
    <font>
      <sz val="8"/>
      <name val="Arial"/>
      <charset val="134"/>
    </font>
    <font>
      <sz val="11"/>
      <color theme="1"/>
      <name val="Tahoma"/>
      <charset val="134"/>
    </font>
    <font>
      <sz val="11"/>
      <color indexed="20"/>
      <name val="微软雅黑"/>
      <charset val="134"/>
    </font>
    <font>
      <sz val="10"/>
      <name val="Times New Roman"/>
      <charset val="134"/>
    </font>
    <font>
      <sz val="11"/>
      <name val="宋体"/>
      <charset val="134"/>
    </font>
    <font>
      <sz val="11"/>
      <name val="蹈框"/>
      <charset val="134"/>
    </font>
    <font>
      <sz val="10"/>
      <name val="Book Antiqua"/>
      <charset val="134"/>
    </font>
    <font>
      <sz val="12"/>
      <name val="Helv"/>
      <charset val="134"/>
    </font>
    <font>
      <sz val="10"/>
      <name val="俵俽 僑僔僢僋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54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3" borderId="34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44" fontId="20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8" fillId="0" borderId="0"/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14" borderId="39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7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2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37" fillId="0" borderId="0"/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37" fillId="0" borderId="0"/>
    <xf numFmtId="0" fontId="0" fillId="0" borderId="0"/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8" fillId="0" borderId="0"/>
    <xf numFmtId="0" fontId="25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0" borderId="0"/>
    <xf numFmtId="0" fontId="25" fillId="16" borderId="0" applyNumberFormat="0" applyBorder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18" borderId="34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/>
    <xf numFmtId="0" fontId="0" fillId="0" borderId="0">
      <alignment vertical="center"/>
    </xf>
    <xf numFmtId="0" fontId="37" fillId="0" borderId="0"/>
    <xf numFmtId="0" fontId="1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42" fillId="25" borderId="0" applyNumberFormat="0" applyBorder="0" applyAlignment="0" applyProtection="0">
      <alignment vertical="center"/>
    </xf>
    <xf numFmtId="0" fontId="37" fillId="0" borderId="0"/>
    <xf numFmtId="0" fontId="25" fillId="4" borderId="0" applyNumberFormat="0" applyBorder="0" applyAlignment="0" applyProtection="0">
      <alignment vertical="center"/>
    </xf>
    <xf numFmtId="0" fontId="27" fillId="0" borderId="0"/>
    <xf numFmtId="0" fontId="37" fillId="0" borderId="0"/>
    <xf numFmtId="0" fontId="26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0" borderId="0"/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7" fillId="0" borderId="0"/>
    <xf numFmtId="0" fontId="22" fillId="0" borderId="35" applyNumberFormat="0" applyFill="0" applyAlignment="0" applyProtection="0">
      <alignment vertical="center"/>
    </xf>
    <xf numFmtId="0" fontId="27" fillId="0" borderId="0"/>
    <xf numFmtId="0" fontId="17" fillId="0" borderId="33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0" borderId="0"/>
    <xf numFmtId="0" fontId="26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7" fillId="0" borderId="0"/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/>
    <xf numFmtId="0" fontId="25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/>
    <xf numFmtId="0" fontId="20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/>
    <xf numFmtId="0" fontId="20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" fillId="0" borderId="0"/>
    <xf numFmtId="182" fontId="36" fillId="0" borderId="0" applyFont="0" applyFill="0" applyBorder="0" applyAlignment="0" applyProtection="0"/>
    <xf numFmtId="0" fontId="28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25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8" fillId="0" borderId="0"/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178" fontId="36" fillId="0" borderId="0" applyFont="0" applyFill="0" applyBorder="0" applyAlignment="0" applyProtection="0"/>
    <xf numFmtId="0" fontId="25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8" fillId="0" borderId="0"/>
    <xf numFmtId="0" fontId="0" fillId="0" borderId="0"/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9" fillId="0" borderId="0"/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8" fillId="0" borderId="0"/>
    <xf numFmtId="179" fontId="0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86" fontId="47" fillId="0" borderId="0" applyFont="0" applyFill="0" applyBorder="0" applyAlignment="0" applyProtection="0"/>
    <xf numFmtId="0" fontId="48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/>
    <xf numFmtId="0" fontId="2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8" borderId="0" applyNumberFormat="0" applyBorder="0" applyAlignment="0" applyProtection="0">
      <alignment vertical="center"/>
    </xf>
    <xf numFmtId="40" fontId="47" fillId="0" borderId="0" applyFont="0" applyFill="0" applyBorder="0" applyAlignment="0" applyProtection="0"/>
    <xf numFmtId="0" fontId="26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8" fillId="0" borderId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" fillId="0" borderId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10" fontId="51" fillId="5" borderId="3" applyNumberFormat="0" applyBorder="0" applyAlignment="0" applyProtection="0"/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26" fillId="9" borderId="0" applyNumberFormat="0" applyBorder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  <xf numFmtId="38" fontId="47" fillId="0" borderId="0" applyFont="0" applyFill="0" applyBorder="0" applyAlignment="0" applyProtection="0"/>
    <xf numFmtId="0" fontId="28" fillId="20" borderId="0" applyNumberFormat="0" applyBorder="0" applyAlignment="0" applyProtection="0">
      <alignment vertical="center"/>
    </xf>
    <xf numFmtId="188" fontId="47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27" fillId="0" borderId="0"/>
    <xf numFmtId="0" fontId="0" fillId="0" borderId="0">
      <alignment vertical="center"/>
    </xf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38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22" fillId="0" borderId="35" applyNumberFormat="0" applyFill="0" applyAlignment="0" applyProtection="0">
      <alignment vertical="center"/>
    </xf>
    <xf numFmtId="0" fontId="20" fillId="0" borderId="0">
      <alignment vertical="center"/>
    </xf>
    <xf numFmtId="38" fontId="51" fillId="18" borderId="0" applyNumberFormat="0" applyBorder="0" applyAlignment="0" applyProtection="0"/>
    <xf numFmtId="37" fontId="27" fillId="0" borderId="0"/>
    <xf numFmtId="0" fontId="22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0" fontId="27" fillId="0" borderId="0" applyFont="0" applyFill="0" applyBorder="0" applyAlignment="0" applyProtection="0"/>
    <xf numFmtId="0" fontId="22" fillId="0" borderId="35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0" borderId="0"/>
    <xf numFmtId="0" fontId="52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3" borderId="34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0" borderId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0" borderId="0"/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0" borderId="0"/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5" fontId="37" fillId="0" borderId="0" applyFont="0" applyFill="0" applyBorder="0" applyAlignment="0" applyProtection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0" borderId="0"/>
    <xf numFmtId="0" fontId="28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181" fontId="37" fillId="0" borderId="0" applyFont="0" applyFill="0" applyBorder="0" applyAlignment="0" applyProtection="0"/>
    <xf numFmtId="0" fontId="0" fillId="0" borderId="0"/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4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21" borderId="36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91" fontId="3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52" fillId="0" borderId="0">
      <alignment vertical="center"/>
    </xf>
    <xf numFmtId="0" fontId="8" fillId="0" borderId="0"/>
    <xf numFmtId="0" fontId="52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0" fillId="0" borderId="0"/>
    <xf numFmtId="0" fontId="26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1" fillId="3" borderId="34" applyNumberFormat="0" applyAlignment="0" applyProtection="0">
      <alignment vertical="center"/>
    </xf>
    <xf numFmtId="0" fontId="0" fillId="0" borderId="0"/>
    <xf numFmtId="0" fontId="21" fillId="3" borderId="34" applyNumberFormat="0" applyAlignment="0" applyProtection="0">
      <alignment vertical="center"/>
    </xf>
    <xf numFmtId="0" fontId="0" fillId="0" borderId="0"/>
    <xf numFmtId="0" fontId="21" fillId="3" borderId="34" applyNumberFormat="0" applyAlignment="0" applyProtection="0">
      <alignment vertical="center"/>
    </xf>
    <xf numFmtId="0" fontId="0" fillId="0" borderId="0"/>
    <xf numFmtId="0" fontId="21" fillId="3" borderId="34" applyNumberFormat="0" applyAlignment="0" applyProtection="0">
      <alignment vertical="center"/>
    </xf>
    <xf numFmtId="0" fontId="0" fillId="0" borderId="0"/>
    <xf numFmtId="0" fontId="25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5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24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24" fillId="4" borderId="0" applyNumberFormat="0" applyBorder="0" applyAlignment="0" applyProtection="0">
      <alignment vertical="center"/>
    </xf>
    <xf numFmtId="0" fontId="8" fillId="0" borderId="0"/>
    <xf numFmtId="0" fontId="24" fillId="4" borderId="0" applyNumberFormat="0" applyBorder="0" applyAlignment="0" applyProtection="0">
      <alignment vertical="center"/>
    </xf>
    <xf numFmtId="0" fontId="8" fillId="0" borderId="0"/>
    <xf numFmtId="0" fontId="26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0" fillId="0" borderId="0">
      <alignment vertical="center"/>
    </xf>
    <xf numFmtId="0" fontId="8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 applyNumberFormat="0" applyFill="0" applyBorder="0" applyAlignment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" fillId="1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33" fillId="18" borderId="34" applyNumberFormat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29" fillId="21" borderId="3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19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56" fillId="0" borderId="0"/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31" fillId="18" borderId="37" applyNumberFormat="0" applyAlignment="0" applyProtection="0">
      <alignment vertical="center"/>
    </xf>
    <xf numFmtId="0" fontId="21" fillId="3" borderId="34" applyNumberFormat="0" applyAlignment="0" applyProtection="0">
      <alignment vertical="center"/>
    </xf>
    <xf numFmtId="180" fontId="57" fillId="0" borderId="3">
      <alignment horizontal="right" vertical="center"/>
    </xf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/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25" fillId="14" borderId="39" applyNumberFormat="0" applyFont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0" fontId="25" fillId="14" borderId="39" applyNumberFormat="0" applyFont="0" applyAlignment="0" applyProtection="0">
      <alignment vertical="center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ont="1" applyFill="1"/>
    <xf numFmtId="0" fontId="1" fillId="0" borderId="1" xfId="1173" applyFont="1" applyBorder="1" applyAlignment="1">
      <alignment horizontal="center" vertical="center"/>
    </xf>
    <xf numFmtId="0" fontId="2" fillId="0" borderId="2" xfId="1173" applyFont="1" applyFill="1" applyBorder="1" applyAlignment="1">
      <alignment horizontal="center" vertical="center"/>
    </xf>
    <xf numFmtId="0" fontId="2" fillId="0" borderId="3" xfId="117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1173" applyFont="1" applyFill="1" applyBorder="1">
      <alignment vertical="center"/>
    </xf>
    <xf numFmtId="0" fontId="2" fillId="0" borderId="6" xfId="1173" applyFont="1" applyFill="1" applyBorder="1" applyAlignment="1">
      <alignment horizontal="center" vertical="center"/>
    </xf>
    <xf numFmtId="187" fontId="2" fillId="0" borderId="6" xfId="1173" applyNumberFormat="1" applyFont="1" applyFill="1" applyBorder="1" applyAlignment="1">
      <alignment horizontal="right" vertical="center"/>
    </xf>
    <xf numFmtId="187" fontId="3" fillId="0" borderId="7" xfId="0" applyNumberFormat="1" applyFont="1" applyFill="1" applyBorder="1" applyAlignment="1">
      <alignment horizontal="right" vertical="center"/>
    </xf>
    <xf numFmtId="187" fontId="3" fillId="0" borderId="8" xfId="0" applyNumberFormat="1" applyFont="1" applyFill="1" applyBorder="1" applyAlignment="1">
      <alignment horizontal="right" vertical="center"/>
    </xf>
    <xf numFmtId="187" fontId="2" fillId="0" borderId="7" xfId="0" applyNumberFormat="1" applyFont="1" applyFill="1" applyBorder="1" applyAlignment="1">
      <alignment horizontal="right" vertical="center"/>
    </xf>
    <xf numFmtId="0" fontId="2" fillId="0" borderId="9" xfId="1173" applyFont="1" applyFill="1" applyBorder="1">
      <alignment vertical="center"/>
    </xf>
    <xf numFmtId="0" fontId="2" fillId="0" borderId="10" xfId="1173" applyFont="1" applyFill="1" applyBorder="1" applyAlignment="1">
      <alignment horizontal="center" vertical="center"/>
    </xf>
    <xf numFmtId="197" fontId="2" fillId="0" borderId="10" xfId="1173" applyNumberFormat="1" applyFont="1" applyFill="1" applyBorder="1" applyAlignment="1">
      <alignment horizontal="right" vertical="center"/>
    </xf>
    <xf numFmtId="197" fontId="2" fillId="0" borderId="11" xfId="0" applyNumberFormat="1" applyFont="1" applyFill="1" applyBorder="1" applyAlignment="1">
      <alignment horizontal="right" vertical="center"/>
    </xf>
    <xf numFmtId="197" fontId="3" fillId="0" borderId="1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left" vertical="center" wrapText="1"/>
    </xf>
    <xf numFmtId="197" fontId="8" fillId="0" borderId="14" xfId="0" applyNumberFormat="1" applyFont="1" applyFill="1" applyBorder="1" applyAlignment="1">
      <alignment horizontal="right" vertical="center"/>
    </xf>
    <xf numFmtId="197" fontId="8" fillId="0" borderId="8" xfId="0" applyNumberFormat="1" applyFont="1" applyFill="1" applyBorder="1" applyAlignment="1">
      <alignment horizontal="right" vertical="center"/>
    </xf>
    <xf numFmtId="49" fontId="8" fillId="0" borderId="5" xfId="0" applyNumberFormat="1" applyFont="1" applyFill="1" applyBorder="1" applyAlignment="1">
      <alignment horizontal="left" vertical="center"/>
    </xf>
    <xf numFmtId="197" fontId="8" fillId="0" borderId="6" xfId="0" applyNumberFormat="1" applyFont="1" applyFill="1" applyBorder="1" applyAlignment="1">
      <alignment horizontal="right" vertical="center"/>
    </xf>
    <xf numFmtId="197" fontId="8" fillId="0" borderId="7" xfId="0" applyNumberFormat="1" applyFont="1" applyFill="1" applyBorder="1" applyAlignment="1">
      <alignment horizontal="right" vertical="center"/>
    </xf>
    <xf numFmtId="49" fontId="8" fillId="0" borderId="5" xfId="0" applyNumberFormat="1" applyFont="1" applyFill="1" applyBorder="1" applyAlignment="1">
      <alignment vertical="center"/>
    </xf>
    <xf numFmtId="197" fontId="5" fillId="0" borderId="0" xfId="0" applyNumberFormat="1" applyFont="1" applyFill="1" applyAlignment="1">
      <alignment vertical="center"/>
    </xf>
    <xf numFmtId="197" fontId="6" fillId="0" borderId="0" xfId="0" applyNumberFormat="1" applyFont="1" applyFill="1" applyAlignment="1">
      <alignment vertical="center"/>
    </xf>
    <xf numFmtId="0" fontId="8" fillId="0" borderId="6" xfId="0" applyFont="1" applyFill="1" applyBorder="1" applyAlignment="1">
      <alignment horizontal="right" vertical="center"/>
    </xf>
    <xf numFmtId="49" fontId="8" fillId="0" borderId="9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right" vertical="center"/>
    </xf>
    <xf numFmtId="197" fontId="8" fillId="0" borderId="10" xfId="0" applyNumberFormat="1" applyFont="1" applyFill="1" applyBorder="1" applyAlignment="1">
      <alignment horizontal="right" vertical="center"/>
    </xf>
    <xf numFmtId="197" fontId="8" fillId="0" borderId="11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196" fontId="8" fillId="0" borderId="14" xfId="0" applyNumberFormat="1" applyFont="1" applyBorder="1" applyAlignment="1">
      <alignment vertical="center"/>
    </xf>
    <xf numFmtId="190" fontId="8" fillId="0" borderId="14" xfId="0" applyNumberFormat="1" applyFont="1" applyFill="1" applyBorder="1" applyAlignment="1">
      <alignment horizontal="right" vertical="center"/>
    </xf>
    <xf numFmtId="187" fontId="8" fillId="0" borderId="14" xfId="0" applyNumberFormat="1" applyFont="1" applyFill="1" applyBorder="1" applyAlignment="1">
      <alignment horizontal="right" vertical="center"/>
    </xf>
    <xf numFmtId="193" fontId="8" fillId="0" borderId="7" xfId="0" applyNumberFormat="1" applyFont="1" applyFill="1" applyBorder="1" applyAlignment="1">
      <alignment horizontal="right" vertical="center"/>
    </xf>
    <xf numFmtId="0" fontId="8" fillId="0" borderId="5" xfId="0" applyFont="1" applyBorder="1" applyAlignment="1">
      <alignment horizontal="left" vertical="center" indent="1"/>
    </xf>
    <xf numFmtId="196" fontId="11" fillId="0" borderId="6" xfId="0" applyNumberFormat="1" applyFont="1" applyFill="1" applyBorder="1" applyAlignment="1">
      <alignment horizontal="right" vertical="center"/>
    </xf>
    <xf numFmtId="190" fontId="8" fillId="0" borderId="6" xfId="0" applyNumberFormat="1" applyFont="1" applyFill="1" applyBorder="1" applyAlignment="1">
      <alignment horizontal="right" vertical="center"/>
    </xf>
    <xf numFmtId="183" fontId="8" fillId="0" borderId="6" xfId="0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horizontal="left" vertical="center" indent="1"/>
    </xf>
    <xf numFmtId="196" fontId="11" fillId="0" borderId="10" xfId="0" applyNumberFormat="1" applyFont="1" applyFill="1" applyBorder="1" applyAlignment="1">
      <alignment horizontal="right" vertical="center"/>
    </xf>
    <xf numFmtId="190" fontId="8" fillId="0" borderId="10" xfId="0" applyNumberFormat="1" applyFont="1" applyFill="1" applyBorder="1" applyAlignment="1">
      <alignment horizontal="right" vertical="center"/>
    </xf>
    <xf numFmtId="183" fontId="8" fillId="0" borderId="10" xfId="0" applyNumberFormat="1" applyFont="1" applyFill="1" applyBorder="1" applyAlignment="1">
      <alignment horizontal="right" vertical="center"/>
    </xf>
    <xf numFmtId="193" fontId="8" fillId="0" borderId="11" xfId="0" applyNumberFormat="1" applyFont="1" applyFill="1" applyBorder="1" applyAlignment="1">
      <alignment horizontal="right" vertical="center"/>
    </xf>
    <xf numFmtId="193" fontId="10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195" fontId="8" fillId="0" borderId="14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left" vertical="center"/>
    </xf>
    <xf numFmtId="195" fontId="8" fillId="0" borderId="6" xfId="0" applyNumberFormat="1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left" vertical="center"/>
    </xf>
    <xf numFmtId="195" fontId="8" fillId="0" borderId="1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195" fontId="8" fillId="0" borderId="8" xfId="0" applyNumberFormat="1" applyFont="1" applyFill="1" applyBorder="1" applyAlignment="1">
      <alignment horizontal="right" vertical="center"/>
    </xf>
    <xf numFmtId="195" fontId="8" fillId="0" borderId="7" xfId="0" applyNumberFormat="1" applyFont="1" applyBorder="1" applyAlignment="1">
      <alignment vertical="center"/>
    </xf>
    <xf numFmtId="195" fontId="8" fillId="0" borderId="1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95" fontId="8" fillId="0" borderId="14" xfId="0" applyNumberFormat="1" applyFont="1" applyBorder="1" applyAlignment="1">
      <alignment horizontal="right" vertical="center"/>
    </xf>
    <xf numFmtId="193" fontId="8" fillId="0" borderId="14" xfId="0" applyNumberFormat="1" applyFont="1" applyBorder="1" applyAlignment="1">
      <alignment horizontal="right" vertical="center"/>
    </xf>
    <xf numFmtId="193" fontId="8" fillId="0" borderId="8" xfId="0" applyNumberFormat="1" applyFont="1" applyBorder="1" applyAlignment="1">
      <alignment horizontal="right" vertical="center"/>
    </xf>
    <xf numFmtId="195" fontId="8" fillId="0" borderId="6" xfId="0" applyNumberFormat="1" applyFont="1" applyBorder="1" applyAlignment="1">
      <alignment horizontal="right" vertical="center"/>
    </xf>
    <xf numFmtId="193" fontId="8" fillId="0" borderId="6" xfId="0" applyNumberFormat="1" applyFont="1" applyBorder="1" applyAlignment="1">
      <alignment horizontal="right" vertical="center"/>
    </xf>
    <xf numFmtId="193" fontId="8" fillId="0" borderId="7" xfId="0" applyNumberFormat="1" applyFont="1" applyBorder="1" applyAlignment="1">
      <alignment horizontal="right" vertical="center"/>
    </xf>
    <xf numFmtId="195" fontId="8" fillId="0" borderId="6" xfId="906" applyNumberFormat="1" applyFont="1" applyBorder="1" applyAlignment="1">
      <alignment horizontal="right" vertical="center"/>
    </xf>
    <xf numFmtId="195" fontId="8" fillId="0" borderId="6" xfId="1304" applyNumberFormat="1" applyFont="1" applyBorder="1" applyAlignment="1">
      <alignment horizontal="right" vertical="center"/>
    </xf>
    <xf numFmtId="195" fontId="8" fillId="0" borderId="10" xfId="906" applyNumberFormat="1" applyFont="1" applyBorder="1" applyAlignment="1">
      <alignment horizontal="right" vertical="center"/>
    </xf>
    <xf numFmtId="193" fontId="8" fillId="0" borderId="10" xfId="0" applyNumberFormat="1" applyFont="1" applyBorder="1" applyAlignment="1">
      <alignment horizontal="right" vertical="center"/>
    </xf>
    <xf numFmtId="195" fontId="8" fillId="0" borderId="10" xfId="1304" applyNumberFormat="1" applyFont="1" applyBorder="1" applyAlignment="1">
      <alignment horizontal="right" vertical="center"/>
    </xf>
    <xf numFmtId="193" fontId="8" fillId="0" borderId="11" xfId="0" applyNumberFormat="1" applyFont="1" applyBorder="1" applyAlignment="1">
      <alignment horizontal="right" vertical="center"/>
    </xf>
    <xf numFmtId="193" fontId="8" fillId="0" borderId="0" xfId="0" applyNumberFormat="1" applyFont="1" applyBorder="1" applyAlignment="1">
      <alignment horizontal="right" vertical="center"/>
    </xf>
    <xf numFmtId="189" fontId="5" fillId="0" borderId="0" xfId="0" applyNumberFormat="1" applyFont="1" applyAlignment="1">
      <alignment vertical="center"/>
    </xf>
    <xf numFmtId="0" fontId="8" fillId="0" borderId="12" xfId="0" applyFont="1" applyBorder="1" applyAlignment="1">
      <alignment vertical="center"/>
    </xf>
    <xf numFmtId="189" fontId="8" fillId="0" borderId="14" xfId="0" applyNumberFormat="1" applyFont="1" applyBorder="1" applyAlignment="1">
      <alignment horizontal="right" vertical="center"/>
    </xf>
    <xf numFmtId="189" fontId="8" fillId="0" borderId="7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vertical="center"/>
    </xf>
    <xf numFmtId="189" fontId="8" fillId="0" borderId="6" xfId="0" applyNumberFormat="1" applyFont="1" applyBorder="1" applyAlignment="1">
      <alignment horizontal="right" vertical="center"/>
    </xf>
    <xf numFmtId="195" fontId="8" fillId="0" borderId="6" xfId="559" applyNumberFormat="1" applyFont="1" applyBorder="1" applyAlignment="1">
      <alignment horizontal="right" vertical="center"/>
    </xf>
    <xf numFmtId="195" fontId="8" fillId="0" borderId="6" xfId="587" applyNumberFormat="1" applyFont="1" applyBorder="1" applyAlignment="1">
      <alignment horizontal="right" vertical="center"/>
    </xf>
    <xf numFmtId="192" fontId="8" fillId="0" borderId="6" xfId="1180" applyNumberFormat="1" applyFont="1" applyBorder="1">
      <alignment vertical="center"/>
    </xf>
    <xf numFmtId="0" fontId="8" fillId="0" borderId="9" xfId="0" applyFont="1" applyBorder="1" applyAlignment="1">
      <alignment vertical="center"/>
    </xf>
    <xf numFmtId="195" fontId="8" fillId="0" borderId="10" xfId="559" applyNumberFormat="1" applyFont="1" applyBorder="1" applyAlignment="1">
      <alignment horizontal="right" vertical="center"/>
    </xf>
    <xf numFmtId="192" fontId="8" fillId="0" borderId="10" xfId="1180" applyNumberFormat="1" applyFont="1" applyBorder="1">
      <alignment vertical="center"/>
    </xf>
    <xf numFmtId="189" fontId="8" fillId="0" borderId="10" xfId="0" applyNumberFormat="1" applyFont="1" applyBorder="1" applyAlignment="1">
      <alignment horizontal="right" vertical="center"/>
    </xf>
    <xf numFmtId="195" fontId="8" fillId="0" borderId="10" xfId="587" applyNumberFormat="1" applyFont="1" applyBorder="1" applyAlignment="1">
      <alignment horizontal="right" vertical="center"/>
    </xf>
    <xf numFmtId="189" fontId="8" fillId="0" borderId="11" xfId="0" applyNumberFormat="1" applyFont="1" applyBorder="1" applyAlignment="1">
      <alignment horizontal="right" vertical="center"/>
    </xf>
    <xf numFmtId="189" fontId="8" fillId="0" borderId="0" xfId="0" applyNumberFormat="1" applyFont="1" applyAlignment="1">
      <alignment vertical="center"/>
    </xf>
    <xf numFmtId="192" fontId="8" fillId="0" borderId="0" xfId="0" applyNumberFormat="1" applyFont="1" applyAlignment="1">
      <alignment vertical="center"/>
    </xf>
    <xf numFmtId="197" fontId="8" fillId="0" borderId="0" xfId="0" applyNumberFormat="1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89" fontId="8" fillId="0" borderId="14" xfId="0" applyNumberFormat="1" applyFont="1" applyBorder="1" applyAlignment="1">
      <alignment vertical="center"/>
    </xf>
    <xf numFmtId="193" fontId="8" fillId="0" borderId="8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89" fontId="8" fillId="0" borderId="6" xfId="0" applyNumberFormat="1" applyFont="1" applyBorder="1" applyAlignment="1">
      <alignment vertical="center"/>
    </xf>
    <xf numFmtId="193" fontId="8" fillId="0" borderId="7" xfId="0" applyNumberFormat="1" applyFont="1" applyBorder="1" applyAlignment="1">
      <alignment vertical="center"/>
    </xf>
    <xf numFmtId="189" fontId="8" fillId="0" borderId="6" xfId="1390" applyNumberFormat="1" applyFont="1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189" fontId="8" fillId="0" borderId="10" xfId="0" applyNumberFormat="1" applyFont="1" applyBorder="1" applyAlignment="1">
      <alignment vertical="center"/>
    </xf>
    <xf numFmtId="193" fontId="8" fillId="0" borderId="11" xfId="0" applyNumberFormat="1" applyFont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7" fontId="5" fillId="0" borderId="5" xfId="0" applyNumberFormat="1" applyFont="1" applyBorder="1" applyAlignment="1">
      <alignment vertical="center"/>
    </xf>
    <xf numFmtId="187" fontId="8" fillId="0" borderId="14" xfId="0" applyNumberFormat="1" applyFont="1" applyBorder="1" applyAlignment="1">
      <alignment vertical="center"/>
    </xf>
    <xf numFmtId="193" fontId="5" fillId="0" borderId="0" xfId="0" applyNumberFormat="1" applyFont="1" applyAlignment="1">
      <alignment vertical="center"/>
    </xf>
    <xf numFmtId="187" fontId="8" fillId="0" borderId="6" xfId="0" applyNumberFormat="1" applyFont="1" applyBorder="1" applyAlignment="1">
      <alignment vertical="center"/>
    </xf>
    <xf numFmtId="187" fontId="8" fillId="0" borderId="10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189" fontId="8" fillId="0" borderId="6" xfId="0" applyNumberFormat="1" applyFont="1" applyFill="1" applyBorder="1" applyAlignment="1">
      <alignment vertical="center"/>
    </xf>
    <xf numFmtId="189" fontId="8" fillId="0" borderId="10" xfId="0" applyNumberFormat="1" applyFont="1" applyFill="1" applyBorder="1" applyAlignment="1">
      <alignment vertical="center"/>
    </xf>
    <xf numFmtId="0" fontId="8" fillId="0" borderId="0" xfId="0" applyFont="1" applyFill="1"/>
    <xf numFmtId="0" fontId="15" fillId="0" borderId="0" xfId="0" applyFont="1"/>
    <xf numFmtId="0" fontId="11" fillId="0" borderId="1" xfId="0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 vertical="center"/>
    </xf>
    <xf numFmtId="189" fontId="8" fillId="0" borderId="7" xfId="0" applyNumberFormat="1" applyFont="1" applyFill="1" applyBorder="1" applyAlignment="1">
      <alignment vertical="center"/>
    </xf>
    <xf numFmtId="190" fontId="14" fillId="0" borderId="0" xfId="0" applyNumberFormat="1" applyFont="1" applyFill="1"/>
    <xf numFmtId="189" fontId="8" fillId="0" borderId="11" xfId="0" applyNumberFormat="1" applyFont="1" applyFill="1" applyBorder="1" applyAlignment="1">
      <alignment vertical="center"/>
    </xf>
    <xf numFmtId="0" fontId="16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/>
    </xf>
    <xf numFmtId="189" fontId="8" fillId="0" borderId="21" xfId="0" applyNumberFormat="1" applyFont="1" applyFill="1" applyBorder="1" applyAlignment="1">
      <alignment vertical="center"/>
    </xf>
    <xf numFmtId="176" fontId="8" fillId="0" borderId="21" xfId="0" applyNumberFormat="1" applyFont="1" applyFill="1" applyBorder="1" applyAlignment="1">
      <alignment vertical="center"/>
    </xf>
    <xf numFmtId="176" fontId="8" fillId="0" borderId="22" xfId="0" applyNumberFormat="1" applyFont="1" applyFill="1" applyBorder="1" applyAlignment="1">
      <alignment vertical="center"/>
    </xf>
    <xf numFmtId="49" fontId="8" fillId="0" borderId="23" xfId="0" applyNumberFormat="1" applyFont="1" applyFill="1" applyBorder="1" applyAlignment="1">
      <alignment horizontal="center" vertical="center"/>
    </xf>
    <xf numFmtId="189" fontId="8" fillId="0" borderId="24" xfId="0" applyNumberFormat="1" applyFont="1" applyFill="1" applyBorder="1" applyAlignment="1">
      <alignment vertical="center"/>
    </xf>
    <xf numFmtId="176" fontId="8" fillId="0" borderId="24" xfId="0" applyNumberFormat="1" applyFont="1" applyFill="1" applyBorder="1" applyAlignment="1">
      <alignment vertical="center"/>
    </xf>
    <xf numFmtId="176" fontId="8" fillId="0" borderId="25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center" vertical="center"/>
    </xf>
    <xf numFmtId="176" fontId="8" fillId="0" borderId="6" xfId="0" applyNumberFormat="1" applyFont="1" applyFill="1" applyBorder="1" applyAlignment="1">
      <alignment vertical="center"/>
    </xf>
    <xf numFmtId="176" fontId="8" fillId="0" borderId="7" xfId="0" applyNumberFormat="1" applyFont="1" applyFill="1" applyBorder="1" applyAlignment="1">
      <alignment vertical="center"/>
    </xf>
    <xf numFmtId="49" fontId="8" fillId="0" borderId="9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vertical="center"/>
    </xf>
    <xf numFmtId="176" fontId="8" fillId="0" borderId="11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12" xfId="0" applyNumberFormat="1" applyFont="1" applyFill="1" applyBorder="1" applyAlignment="1">
      <alignment horizontal="center" vertical="center"/>
    </xf>
    <xf numFmtId="189" fontId="8" fillId="0" borderId="14" xfId="0" applyNumberFormat="1" applyFont="1" applyFill="1" applyBorder="1" applyAlignment="1">
      <alignment vertical="center"/>
    </xf>
    <xf numFmtId="195" fontId="8" fillId="0" borderId="6" xfId="0" applyNumberFormat="1" applyFont="1" applyFill="1" applyBorder="1" applyAlignment="1">
      <alignment vertical="center"/>
    </xf>
    <xf numFmtId="195" fontId="8" fillId="0" borderId="14" xfId="0" applyNumberFormat="1" applyFont="1" applyFill="1" applyBorder="1" applyAlignment="1">
      <alignment vertical="center"/>
    </xf>
    <xf numFmtId="195" fontId="8" fillId="0" borderId="8" xfId="0" applyNumberFormat="1" applyFont="1" applyFill="1" applyBorder="1" applyAlignment="1">
      <alignment vertical="center"/>
    </xf>
    <xf numFmtId="195" fontId="8" fillId="0" borderId="7" xfId="0" applyNumberFormat="1" applyFont="1" applyFill="1" applyBorder="1" applyAlignment="1">
      <alignment vertical="center"/>
    </xf>
    <xf numFmtId="189" fontId="8" fillId="0" borderId="5" xfId="0" applyNumberFormat="1" applyFont="1" applyFill="1" applyBorder="1" applyAlignment="1">
      <alignment vertical="center"/>
    </xf>
    <xf numFmtId="195" fontId="8" fillId="0" borderId="24" xfId="0" applyNumberFormat="1" applyFont="1" applyFill="1" applyBorder="1" applyAlignment="1">
      <alignment vertical="center"/>
    </xf>
    <xf numFmtId="195" fontId="8" fillId="0" borderId="25" xfId="0" applyNumberFormat="1" applyFont="1" applyFill="1" applyBorder="1" applyAlignment="1">
      <alignment vertical="center"/>
    </xf>
    <xf numFmtId="49" fontId="8" fillId="0" borderId="30" xfId="0" applyNumberFormat="1" applyFont="1" applyFill="1" applyBorder="1" applyAlignment="1">
      <alignment horizontal="center" vertical="center"/>
    </xf>
    <xf numFmtId="189" fontId="8" fillId="0" borderId="31" xfId="0" applyNumberFormat="1" applyFont="1" applyFill="1" applyBorder="1" applyAlignment="1">
      <alignment vertical="center"/>
    </xf>
    <xf numFmtId="195" fontId="8" fillId="0" borderId="31" xfId="0" applyNumberFormat="1" applyFont="1" applyFill="1" applyBorder="1" applyAlignment="1">
      <alignment vertical="center"/>
    </xf>
    <xf numFmtId="195" fontId="8" fillId="0" borderId="32" xfId="0" applyNumberFormat="1" applyFont="1" applyFill="1" applyBorder="1" applyAlignment="1">
      <alignment vertical="center"/>
    </xf>
    <xf numFmtId="0" fontId="8" fillId="0" borderId="27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</cellXfs>
  <cellStyles count="1654">
    <cellStyle name="常规" xfId="0" builtinId="0"/>
    <cellStyle name="货币[0]" xfId="1" builtinId="7"/>
    <cellStyle name="强调文字颜色 2 3 2" xfId="2"/>
    <cellStyle name="输入" xfId="3" builtinId="20"/>
    <cellStyle name="60% - 着色 5 5" xfId="4"/>
    <cellStyle name="常规 44" xfId="5"/>
    <cellStyle name="常规 39" xfId="6"/>
    <cellStyle name="货币" xfId="7" builtinId="4"/>
    <cellStyle name="20% - 强调文字颜色 3" xfId="8" builtinId="38"/>
    <cellStyle name="常规 20 4 2" xfId="9"/>
    <cellStyle name="常规 15 4 2" xfId="10"/>
    <cellStyle name="常规 3 4 3" xfId="11"/>
    <cellStyle name="千位分隔[0]" xfId="12" builtinId="6"/>
    <cellStyle name="常规 31 2" xfId="13"/>
    <cellStyle name="常规 26 2" xfId="14"/>
    <cellStyle name="40% - 强调文字颜色 3 3 3 2" xfId="15"/>
    <cellStyle name="40% - 强调文字颜色 3" xfId="16" builtinId="39"/>
    <cellStyle name="差" xfId="17" builtinId="27"/>
    <cellStyle name="差 3 3 2" xfId="18"/>
    <cellStyle name="千位分隔" xfId="19" builtinId="3"/>
    <cellStyle name="60% - 强调文字颜色 3" xfId="20" builtinId="40"/>
    <cellStyle name="40% - 着色 3 5" xfId="21"/>
    <cellStyle name="超链接" xfId="22" builtinId="8"/>
    <cellStyle name="60% - 强调文字颜色 6 3 2" xfId="23"/>
    <cellStyle name="百分比" xfId="24" builtinId="5"/>
    <cellStyle name="40% - 强调文字颜色 5 3 3 2" xfId="25"/>
    <cellStyle name="已访问的超链接" xfId="26" builtinId="9"/>
    <cellStyle name="40% - 着色 1 6" xfId="27"/>
    <cellStyle name="20% - 着色 3 4 2" xfId="28"/>
    <cellStyle name="常规 14 3 2" xfId="29"/>
    <cellStyle name="差_2010统计资料（提供）_技术 3" xfId="30"/>
    <cellStyle name="差_1-26页_技术 2 2" xfId="31"/>
    <cellStyle name="注释" xfId="32" builtinId="10"/>
    <cellStyle name="60% - 强调文字颜色 2 3" xfId="33"/>
    <cellStyle name="差_20090113_山东省2008年省汇编资料_终结者2_技术状况评定表（年报） 4 2" xfId="34"/>
    <cellStyle name="40% - 着色 3 4" xfId="35"/>
    <cellStyle name="60% - 强调文字颜色 2" xfId="36" builtinId="36"/>
    <cellStyle name="_一组表格" xfId="37"/>
    <cellStyle name="解释性文本 2 2" xfId="38"/>
    <cellStyle name="_2009年统计资料" xfId="39"/>
    <cellStyle name="标题 4" xfId="40" builtinId="19"/>
    <cellStyle name="警告文本" xfId="41" builtinId="11"/>
    <cellStyle name="常规 6 5" xfId="42"/>
    <cellStyle name="60% - 强调文字颜色 2 2 2" xfId="43"/>
    <cellStyle name="标题" xfId="44" builtinId="15"/>
    <cellStyle name="解释性文本" xfId="45" builtinId="53"/>
    <cellStyle name="20% - 强调文字颜色 5 3 3" xfId="46"/>
    <cellStyle name="标题 1" xfId="47" builtinId="16"/>
    <cellStyle name="标题 2" xfId="48" builtinId="17"/>
    <cellStyle name="40% - 着色 3 3" xfId="49"/>
    <cellStyle name="40% - 着色 1 3 2" xfId="50"/>
    <cellStyle name="60% - 强调文字颜色 1" xfId="51" builtinId="32"/>
    <cellStyle name="标题 3" xfId="52" builtinId="18"/>
    <cellStyle name="_2009鲁路统10表汇总1" xfId="53"/>
    <cellStyle name="40% - 着色 3 6" xfId="54"/>
    <cellStyle name="60% - 强调文字颜色 4" xfId="55" builtinId="44"/>
    <cellStyle name="输出" xfId="56" builtinId="21"/>
    <cellStyle name="常规 90" xfId="57"/>
    <cellStyle name="常规 85" xfId="58"/>
    <cellStyle name="常规 31" xfId="59"/>
    <cellStyle name="常规 26" xfId="60"/>
    <cellStyle name="40% - 强调文字颜色 3 3 3" xfId="61"/>
    <cellStyle name="差_20090113_山东省2008年省汇编资料_终结者2_技术 6" xfId="62"/>
    <cellStyle name="计算" xfId="63" builtinId="22"/>
    <cellStyle name="_三组表格" xfId="64"/>
    <cellStyle name="常规 31 3 2" xfId="65"/>
    <cellStyle name="常规 26 3 2" xfId="66"/>
    <cellStyle name="40% - 强调文字颜色 4 2" xfId="67"/>
    <cellStyle name="计算 3 2" xfId="68"/>
    <cellStyle name="20% - 着色 1 2" xfId="69"/>
    <cellStyle name="检查单元格" xfId="70" builtinId="23"/>
    <cellStyle name="常规 13 5" xfId="71"/>
    <cellStyle name="20% - 强调文字颜色 6" xfId="72" builtinId="50"/>
    <cellStyle name="强调文字颜色 2" xfId="73" builtinId="33"/>
    <cellStyle name="差_2009年全省汇编资料 2 2" xfId="74"/>
    <cellStyle name="常规 6 2 3" xfId="75"/>
    <cellStyle name="40% - 着色 5 2" xfId="76"/>
    <cellStyle name="链接单元格" xfId="77" builtinId="24"/>
    <cellStyle name="60% - 强调文字颜色 4 2 3" xfId="78"/>
    <cellStyle name="20% - 着色 3 5" xfId="79"/>
    <cellStyle name="汇总" xfId="80" builtinId="25"/>
    <cellStyle name="好" xfId="81" builtinId="26"/>
    <cellStyle name="差 2 3 2" xfId="82"/>
    <cellStyle name="60% - 强调文字颜色 3 2 3 2" xfId="83"/>
    <cellStyle name="20% - 强调文字颜色 3 3" xfId="84"/>
    <cellStyle name="适中" xfId="85" builtinId="28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4 3 2" xfId="90"/>
    <cellStyle name="20% - 着色 1 3 2" xfId="91"/>
    <cellStyle name="40% - 强调文字颜色 1" xfId="92" builtinId="31"/>
    <cellStyle name="差_技术" xfId="93"/>
    <cellStyle name="20% - 强调文字颜色 2" xfId="94" builtinId="34"/>
    <cellStyle name="差_2009年全省汇编资料_技术 4 2" xfId="95"/>
    <cellStyle name="40% - 强调文字颜色 4 3 3" xfId="96"/>
    <cellStyle name="40% - 强调文字颜色 2" xfId="97" builtinId="35"/>
    <cellStyle name="差_烟台局11.1-2014年国省道危桥改造建议计划表(三批)_技术状况评定表（年报） 3 2" xfId="98"/>
    <cellStyle name="强调文字颜色 3" xfId="99" builtinId="37"/>
    <cellStyle name="强调文字颜色 4" xfId="100" builtinId="41"/>
    <cellStyle name="20% - 强调文字颜色 4" xfId="101" builtinId="42"/>
    <cellStyle name="计算 3" xfId="102"/>
    <cellStyle name="Euro 6 2" xfId="103"/>
    <cellStyle name="40% - 强调文字颜色 4" xfId="104" builtinId="43"/>
    <cellStyle name="常规 31 3" xfId="105"/>
    <cellStyle name="常规 26 3" xfId="106"/>
    <cellStyle name="强调文字颜色 5" xfId="107" builtinId="45"/>
    <cellStyle name="40% - 强调文字颜色 5" xfId="108" builtinId="47"/>
    <cellStyle name="常规 26 4" xfId="109"/>
    <cellStyle name="60% - 强调文字颜色 5" xfId="110" builtinId="48"/>
    <cellStyle name="60% - 着色 6 2" xfId="111"/>
    <cellStyle name="强调文字颜色 6" xfId="112" builtinId="49"/>
    <cellStyle name="20% - 强调文字颜色 3 3 2" xfId="113"/>
    <cellStyle name="40% - 强调文字颜色 6" xfId="114" builtinId="51"/>
    <cellStyle name="常规 26 5" xfId="115"/>
    <cellStyle name="60% - 强调文字颜色 6" xfId="116" builtinId="52"/>
    <cellStyle name="60% - 着色 6 3" xfId="117"/>
    <cellStyle name="标题 4 2 2" xfId="118"/>
    <cellStyle name="_ET_STYLE_NoName_00_" xfId="119"/>
    <cellStyle name="常规 33 5 2" xfId="120"/>
    <cellStyle name="_三组表格_技术状况评定表（年报）" xfId="121"/>
    <cellStyle name="标题 6 2" xfId="122"/>
    <cellStyle name="超级链接_二○○四nb加印统计表041120" xfId="123"/>
    <cellStyle name="_2010年统计资料" xfId="124"/>
    <cellStyle name="差_Sheet2" xfId="125"/>
    <cellStyle name="_一组表格_技术状况评定表（年报）" xfId="126"/>
    <cellStyle name="20% - 着色 6 2 2" xfId="127"/>
    <cellStyle name="_2009年统计资料_技术状况评定表（年报）" xfId="128"/>
    <cellStyle name="_三组表格汇总_技术状况评定表（年报）" xfId="129"/>
    <cellStyle name="着色 4 2 2" xfId="130"/>
    <cellStyle name="60% - 着色 4 4" xfId="131"/>
    <cellStyle name="差_Book1 5" xfId="132"/>
    <cellStyle name="_2009鲁路统10表汇总1_技术状况评定表（年报）" xfId="133"/>
    <cellStyle name="差_20090113_山东省2008年省汇编资料_终结者2 4" xfId="134"/>
    <cellStyle name="差_1-26页_技术状况评定表（年报） 3" xfId="135"/>
    <cellStyle name="_2010年统计资料_技术状况评定表（年报）" xfId="136"/>
    <cellStyle name="标题 2 3 2 2" xfId="137"/>
    <cellStyle name="_2011年统计资料" xfId="138"/>
    <cellStyle name="标题 3 3" xfId="139"/>
    <cellStyle name="40% - 着色 2 5 2" xfId="140"/>
    <cellStyle name="_2011年统计资料_技术状况评定表（年报）" xfId="141"/>
    <cellStyle name="常规 9 3" xfId="142"/>
    <cellStyle name="差_技术 4" xfId="143"/>
    <cellStyle name="_附件1－普通国省道各项建议计划表" xfId="144"/>
    <cellStyle name="60% - 着色 2 6" xfId="145"/>
    <cellStyle name="20% - 强调文字颜色 5 2 2" xfId="146"/>
    <cellStyle name="_三组表格汇总" xfId="147"/>
    <cellStyle name="20% - 强调文字颜色 1 2" xfId="148"/>
    <cellStyle name="20% - 强调文字颜色 1 2 2" xfId="149"/>
    <cellStyle name="差_20090113_山东省2008年省汇编资料_终结者2 6" xfId="150"/>
    <cellStyle name="差_1-26页_技术状况评定表（年报） 5" xfId="151"/>
    <cellStyle name="常规 2 3 2 4" xfId="152"/>
    <cellStyle name="40% - 强调文字颜色 4 3 3 2" xfId="153"/>
    <cellStyle name="40% - 强调文字颜色 2 2" xfId="154"/>
    <cellStyle name="20% - 强调文字颜色 1 2 3" xfId="155"/>
    <cellStyle name="40% - 强调文字颜色 2 2 2" xfId="156"/>
    <cellStyle name="20% - 强调文字颜色 1 2 3 2" xfId="157"/>
    <cellStyle name="60% - 着色 4 5 2" xfId="158"/>
    <cellStyle name="20% - 强调文字颜色 1 3" xfId="159"/>
    <cellStyle name="差_20090113_山东省2008年省汇编资料_终结者2_技术状况评定表（年报） 6" xfId="160"/>
    <cellStyle name="20% - 强调文字颜色 1 3 2" xfId="161"/>
    <cellStyle name="常规 31 2 2" xfId="162"/>
    <cellStyle name="常规 26 2 2" xfId="163"/>
    <cellStyle name="40% - 强调文字颜色 3 2" xfId="164"/>
    <cellStyle name="20% - 强调文字颜色 1 3 3" xfId="165"/>
    <cellStyle name="40% - 着色 6 4" xfId="166"/>
    <cellStyle name="常规 31 2 2 2" xfId="167"/>
    <cellStyle name="常规 26 2 2 2" xfId="168"/>
    <cellStyle name="40% - 强调文字颜色 3 2 2" xfId="169"/>
    <cellStyle name="20% - 强调文字颜色 1 3 3 2" xfId="170"/>
    <cellStyle name="20% - 强调文字颜色 2 2" xfId="171"/>
    <cellStyle name="20% - 强调文字颜色 2 2 2" xfId="172"/>
    <cellStyle name="20% - 强调文字颜色 2 2 3" xfId="173"/>
    <cellStyle name="20% - 强调文字颜色 2 2 3 2" xfId="174"/>
    <cellStyle name="强调文字颜色 2 2 3 2" xfId="175"/>
    <cellStyle name="20% - 强调文字颜色 2 3" xfId="176"/>
    <cellStyle name="常规 40" xfId="177"/>
    <cellStyle name="常规 35" xfId="178"/>
    <cellStyle name="20% - 强调文字颜色 2 3 2" xfId="179"/>
    <cellStyle name="常规 41" xfId="180"/>
    <cellStyle name="常规 36" xfId="181"/>
    <cellStyle name="20% - 强调文字颜色 2 3 3" xfId="182"/>
    <cellStyle name="常规 36 2" xfId="183"/>
    <cellStyle name="差_附件1－普通国省道各项建议计划表 5" xfId="184"/>
    <cellStyle name="20% - 强调文字颜色 2 3 3 2" xfId="185"/>
    <cellStyle name="20% - 强调文字颜色 3 2" xfId="186"/>
    <cellStyle name="20% - 强调文字颜色 3 2 2" xfId="187"/>
    <cellStyle name="20% - 强调文字颜色 3 2 3" xfId="188"/>
    <cellStyle name="着色 4 3 2" xfId="189"/>
    <cellStyle name="60% - 着色 5 4" xfId="190"/>
    <cellStyle name="好_Q002_1" xfId="191"/>
    <cellStyle name="20% - 强调文字颜色 3 2 3 2" xfId="192"/>
    <cellStyle name="20% - 强调文字颜色 3 3 3" xfId="193"/>
    <cellStyle name="20% - 着色 4 2" xfId="194"/>
    <cellStyle name="20% - 强调文字颜色 3 3 3 2" xfId="195"/>
    <cellStyle name="20% - 强调文字颜色 4 2" xfId="196"/>
    <cellStyle name="常规 3 2" xfId="197"/>
    <cellStyle name="捠壿_TABLE 3" xfId="198"/>
    <cellStyle name="差_2009年全省汇编资料_技术状况评定表（年报） 5" xfId="199"/>
    <cellStyle name="20% - 强调文字颜色 4 2 2" xfId="200"/>
    <cellStyle name="差_2009年全省汇编资料_技术状况评定表（年报） 6" xfId="201"/>
    <cellStyle name="20% - 强调文字颜色 4 2 3" xfId="202"/>
    <cellStyle name="20% - 强调文字颜色 4 2 3 2" xfId="203"/>
    <cellStyle name="20% - 强调文字颜色 4 3" xfId="204"/>
    <cellStyle name="20% - 强调文字颜色 4 3 2" xfId="205"/>
    <cellStyle name="20% - 强调文字颜色 4 3 3" xfId="206"/>
    <cellStyle name="20% - 强调文字颜色 4 3 3 2" xfId="207"/>
    <cellStyle name="20% - 强调文字颜色 5 2" xfId="208"/>
    <cellStyle name="20% - 强调文字颜色 5 2 3" xfId="209"/>
    <cellStyle name="40% - 着色 3 2" xfId="210"/>
    <cellStyle name="20% - 强调文字颜色 5 2 3 2" xfId="211"/>
    <cellStyle name="20% - 强调文字颜色 5 3" xfId="212"/>
    <cellStyle name="60% - 着色 3 6" xfId="213"/>
    <cellStyle name="20% - 强调文字颜色 5 3 2" xfId="214"/>
    <cellStyle name="标题 1 2" xfId="215"/>
    <cellStyle name="20% - 强调文字颜色 5 3 3 2" xfId="216"/>
    <cellStyle name="20% - 强调文字颜色 6 2" xfId="217"/>
    <cellStyle name="20% - 着色 1 4" xfId="218"/>
    <cellStyle name="常规 13 7" xfId="219"/>
    <cellStyle name="20% - 强调文字颜色 6 2 2" xfId="220"/>
    <cellStyle name="20% - 着色 1 5" xfId="221"/>
    <cellStyle name="20% - 强调文字颜色 6 2 3" xfId="222"/>
    <cellStyle name="20% - 着色 1 5 2" xfId="223"/>
    <cellStyle name="20% - 强调文字颜色 6 2 3 2" xfId="224"/>
    <cellStyle name="20% - 强调文字颜色 6 3" xfId="225"/>
    <cellStyle name="20% - 着色 2 4" xfId="226"/>
    <cellStyle name="常规 14 7" xfId="227"/>
    <cellStyle name="20% - 强调文字颜色 6 3 2" xfId="228"/>
    <cellStyle name="20% - 着色 2 5" xfId="229"/>
    <cellStyle name="20% - 强调文字颜色 6 3 3" xfId="230"/>
    <cellStyle name="20% - 着色 2 5 2" xfId="231"/>
    <cellStyle name="好_Book1_技术 5" xfId="232"/>
    <cellStyle name="20% - 强调文字颜色 6 3 3 2" xfId="233"/>
    <cellStyle name="40% - 强调文字颜色 4 2 2" xfId="234"/>
    <cellStyle name="计算 3 2 2" xfId="235"/>
    <cellStyle name="20% - 着色 1 2 2" xfId="236"/>
    <cellStyle name="40% - 强调文字颜色 4 3" xfId="237"/>
    <cellStyle name="20% - 着色 1 3" xfId="238"/>
    <cellStyle name="20% - 着色 1 4 2" xfId="239"/>
    <cellStyle name="20% - 着色 1 6" xfId="240"/>
    <cellStyle name="常规 14 5" xfId="241"/>
    <cellStyle name="差_1-26页_技术 4" xfId="242"/>
    <cellStyle name="好 2 3" xfId="243"/>
    <cellStyle name="常规 26 4 2" xfId="244"/>
    <cellStyle name="40% - 强调文字颜色 5 2" xfId="245"/>
    <cellStyle name="20% - 着色 2 2" xfId="246"/>
    <cellStyle name="常规 14 5 2" xfId="247"/>
    <cellStyle name="差_1-26页_技术 4 2" xfId="248"/>
    <cellStyle name="60% - 强调文字颜色 4 3" xfId="249"/>
    <cellStyle name="好 2 3 2" xfId="250"/>
    <cellStyle name="40% - 强调文字颜色 5 2 2" xfId="251"/>
    <cellStyle name="20% - 着色 2 2 2" xfId="252"/>
    <cellStyle name="常规 14 6" xfId="253"/>
    <cellStyle name="差_1-26页_技术 5" xfId="254"/>
    <cellStyle name="40% - 强调文字颜色 5 3" xfId="255"/>
    <cellStyle name="20% - 着色 2 3" xfId="256"/>
    <cellStyle name="常规 14 6 2" xfId="257"/>
    <cellStyle name="差_1-26页_技术 5 2" xfId="258"/>
    <cellStyle name="差_汇编资料_技术" xfId="259"/>
    <cellStyle name="差_1-26页 5" xfId="260"/>
    <cellStyle name="60% - 强调文字颜色 5 3" xfId="261"/>
    <cellStyle name="40% - 强调文字颜色 5 3 2" xfId="262"/>
    <cellStyle name="20% - 着色 2 3 2" xfId="263"/>
    <cellStyle name="60% - 强调文字颜色 6 3" xfId="264"/>
    <cellStyle name="20% - 着色 2 4 2" xfId="265"/>
    <cellStyle name="20% - 着色 2 6" xfId="266"/>
    <cellStyle name="好 3 3" xfId="267"/>
    <cellStyle name="常规 26 5 2" xfId="268"/>
    <cellStyle name="40% - 强调文字颜色 6 2" xfId="269"/>
    <cellStyle name="20% - 着色 3 2" xfId="270"/>
    <cellStyle name="好 3 3 2" xfId="271"/>
    <cellStyle name="40% - 强调文字颜色 6 2 2" xfId="272"/>
    <cellStyle name="20% - 着色 3 2 2" xfId="273"/>
    <cellStyle name="40% - 强调文字颜色 6 3" xfId="274"/>
    <cellStyle name="20% - 着色 3 3" xfId="275"/>
    <cellStyle name="40% - 强调文字颜色 6 3 2" xfId="276"/>
    <cellStyle name="解释性文本 3" xfId="277"/>
    <cellStyle name="20% - 着色 3 3 2" xfId="278"/>
    <cellStyle name="60% - 强调文字颜色 4 2 2" xfId="279"/>
    <cellStyle name="20% - 着色 3 4" xfId="280"/>
    <cellStyle name="60% - 强调文字颜色 4 2 3 2" xfId="281"/>
    <cellStyle name="40% - 着色 2 6" xfId="282"/>
    <cellStyle name="20% - 着色 3 5 2" xfId="283"/>
    <cellStyle name="注释 3 2" xfId="284"/>
    <cellStyle name="60% - 强调文字颜色 2 3 3 2" xfId="285"/>
    <cellStyle name="20% - 着色 3 6" xfId="286"/>
    <cellStyle name="20% - 着色 4 2 2" xfId="287"/>
    <cellStyle name="20% - 着色 4 3" xfId="288"/>
    <cellStyle name="20% - 着色 4 3 2" xfId="289"/>
    <cellStyle name="常规 20" xfId="290"/>
    <cellStyle name="常规 15" xfId="291"/>
    <cellStyle name="60% - 强调文字颜色 4 3 2" xfId="292"/>
    <cellStyle name="20% - 着色 4 4" xfId="293"/>
    <cellStyle name="20% - 着色 4 4 2" xfId="294"/>
    <cellStyle name="差_2008鲁路统10表汇总 2" xfId="295"/>
    <cellStyle name="检查单元格 2 2 2" xfId="296"/>
    <cellStyle name="常规 21" xfId="297"/>
    <cellStyle name="常规 16" xfId="298"/>
    <cellStyle name="60% - 强调文字颜色 4 3 3" xfId="299"/>
    <cellStyle name="捠壿 [0.00]_TABLE 3" xfId="300"/>
    <cellStyle name="20% - 着色 4 5" xfId="301"/>
    <cellStyle name="差_2008鲁路统10表汇总 2 2" xfId="302"/>
    <cellStyle name="常规 21 2" xfId="303"/>
    <cellStyle name="常规 16 2" xfId="304"/>
    <cellStyle name="60% - 强调文字颜色 4 3 3 2" xfId="305"/>
    <cellStyle name="常规 10" xfId="306"/>
    <cellStyle name="20% - 着色 4 5 2" xfId="307"/>
    <cellStyle name="常规 22" xfId="308"/>
    <cellStyle name="常规 17" xfId="309"/>
    <cellStyle name="差_20090113_山东省2008年省汇编资料_终结者2_技术 2" xfId="310"/>
    <cellStyle name="差_2008鲁路统10表汇总 3" xfId="311"/>
    <cellStyle name="20% - 着色 4 6" xfId="312"/>
    <cellStyle name="20% - 着色 5 2" xfId="313"/>
    <cellStyle name="20% - 着色 5 2 2" xfId="314"/>
    <cellStyle name="20% - 着色 5 3" xfId="315"/>
    <cellStyle name="20% - 着色 5 3 2" xfId="316"/>
    <cellStyle name="40% - 强调文字颜色 5 2 3 2" xfId="317"/>
    <cellStyle name="20% - 着色 5 4" xfId="318"/>
    <cellStyle name="20% - 着色 5 4 2" xfId="319"/>
    <cellStyle name="Normal - Style1" xfId="320"/>
    <cellStyle name="20% - 着色 5 5" xfId="321"/>
    <cellStyle name="20% - 着色 5 5 2" xfId="322"/>
    <cellStyle name="20% - 着色 5 6" xfId="323"/>
    <cellStyle name="常规 3 2 3 2" xfId="324"/>
    <cellStyle name="Euro 7" xfId="325"/>
    <cellStyle name="20% - 着色 6 2" xfId="326"/>
    <cellStyle name="20% - 着色 6 3" xfId="327"/>
    <cellStyle name="好_Q002_1 6" xfId="328"/>
    <cellStyle name="20% - 着色 6 3 2" xfId="329"/>
    <cellStyle name="20% - 着色 6 4" xfId="330"/>
    <cellStyle name="20% - 着色 6 4 2" xfId="331"/>
    <cellStyle name="20% - 着色 6 5" xfId="332"/>
    <cellStyle name="20% - 着色 6 5 2" xfId="333"/>
    <cellStyle name="20% - 着色 6 6" xfId="334"/>
    <cellStyle name="差_技术 2" xfId="335"/>
    <cellStyle name="40% - 强调文字颜色 1 2" xfId="336"/>
    <cellStyle name="差_技术 2 2" xfId="337"/>
    <cellStyle name="40% - 强调文字颜色 1 2 2" xfId="338"/>
    <cellStyle name="40% - 强调文字颜色 1 2 3" xfId="339"/>
    <cellStyle name="Currency [0]_laroux" xfId="340"/>
    <cellStyle name="好_淄博--9月份计划会附表" xfId="341"/>
    <cellStyle name="40% - 强调文字颜色 1 2 3 2" xfId="342"/>
    <cellStyle name="常规 9 2" xfId="343"/>
    <cellStyle name="差_技术 3" xfId="344"/>
    <cellStyle name="40% - 强调文字颜色 1 3" xfId="345"/>
    <cellStyle name="常规 9 2 2" xfId="346"/>
    <cellStyle name="差_技术 3 2" xfId="347"/>
    <cellStyle name="40% - 强调文字颜色 1 3 2" xfId="348"/>
    <cellStyle name="常规 9 2 3" xfId="349"/>
    <cellStyle name="40% - 强调文字颜色 1 3 3" xfId="350"/>
    <cellStyle name="常规 9 2 3 2" xfId="351"/>
    <cellStyle name="40% - 强调文字颜色 1 3 3 2" xfId="352"/>
    <cellStyle name="40% - 强调文字颜色 2 2 3" xfId="353"/>
    <cellStyle name="差_20090113_山东省2008年省汇编资料_终结者2 2" xfId="354"/>
    <cellStyle name="40% - 强调文字颜色 2 2 3 2" xfId="355"/>
    <cellStyle name="差_20090113_山东省2008年省汇编资料_终结者2 2 2" xfId="356"/>
    <cellStyle name="40% - 强调文字颜色 2 3" xfId="357"/>
    <cellStyle name="40% - 强调文字颜色 2 3 2" xfId="358"/>
    <cellStyle name="差_20090113_山东省2008年省汇编资料_终结者2_技术状况评定表（年报） 2" xfId="359"/>
    <cellStyle name="40% - 强调文字颜色 2 3 3" xfId="360"/>
    <cellStyle name="差_20090113_山东省2008年省汇编资料_终结者2_技术状况评定表（年报） 2 2" xfId="361"/>
    <cellStyle name="40% - 着色 1 4" xfId="362"/>
    <cellStyle name="40% - 强调文字颜色 2 3 3 2" xfId="363"/>
    <cellStyle name="40% - 着色 6 5" xfId="364"/>
    <cellStyle name="40% - 强调文字颜色 3 2 3" xfId="365"/>
    <cellStyle name="40% - 着色 6 5 2" xfId="366"/>
    <cellStyle name="好_技术 6" xfId="367"/>
    <cellStyle name="40% - 强调文字颜色 3 2 3 2" xfId="368"/>
    <cellStyle name="40% - 强调文字颜色 3 3" xfId="369"/>
    <cellStyle name="常规 30" xfId="370"/>
    <cellStyle name="常规 25" xfId="371"/>
    <cellStyle name="40% - 强调文字颜色 3 3 2" xfId="372"/>
    <cellStyle name="差_20090113_山东省2008年省汇编资料_终结者2_技术 5" xfId="373"/>
    <cellStyle name="40% - 强调文字颜色 4 2 3" xfId="374"/>
    <cellStyle name="40% - 强调文字颜色 5 2 3" xfId="375"/>
    <cellStyle name="40% - 强调文字颜色 5 3 3" xfId="376"/>
    <cellStyle name="60% - 着色 2 2" xfId="377"/>
    <cellStyle name="40% - 强调文字颜色 6 2 3" xfId="378"/>
    <cellStyle name="好_Book1 4" xfId="379"/>
    <cellStyle name="常规 3 10" xfId="380"/>
    <cellStyle name="60% - 着色 2 2 2" xfId="381"/>
    <cellStyle name="常规 6 6" xfId="382"/>
    <cellStyle name="40% - 强调文字颜色 6 2 3 2" xfId="383"/>
    <cellStyle name="Comma_laroux" xfId="384"/>
    <cellStyle name="60% - 着色 3 2" xfId="385"/>
    <cellStyle name="40% - 强调文字颜色 6 3 3" xfId="386"/>
    <cellStyle name="60% - 着色 3 2 2" xfId="387"/>
    <cellStyle name="40% - 强调文字颜色 6 3 3 2" xfId="388"/>
    <cellStyle name="60% - 着色 2 5 2" xfId="389"/>
    <cellStyle name="常规 44 5 2" xfId="390"/>
    <cellStyle name="40% - 着色 1 2" xfId="391"/>
    <cellStyle name="40% - 着色 2 3" xfId="392"/>
    <cellStyle name="40% - 着色 1 2 2" xfId="393"/>
    <cellStyle name="40% - 着色 1 3" xfId="394"/>
    <cellStyle name="40% - 着色 4 3" xfId="395"/>
    <cellStyle name="40% - 着色 1 4 2" xfId="396"/>
    <cellStyle name="40% - 着色 1 5" xfId="397"/>
    <cellStyle name="常规 6 2 4" xfId="398"/>
    <cellStyle name="40% - 着色 5 3" xfId="399"/>
    <cellStyle name="40% - 着色 1 5 2" xfId="400"/>
    <cellStyle name="常规 44 6 2" xfId="401"/>
    <cellStyle name="40% - 着色 2 2" xfId="402"/>
    <cellStyle name="40% - 着色 2 2 2" xfId="403"/>
    <cellStyle name="标题 1 3" xfId="404"/>
    <cellStyle name="40% - 着色 2 3 2" xfId="405"/>
    <cellStyle name="差_20090113_山东省2008年省汇编资料_终结者2_技术状况评定表（年报） 3 2" xfId="406"/>
    <cellStyle name="40% - 着色 2 4" xfId="407"/>
    <cellStyle name="标题 2 3" xfId="408"/>
    <cellStyle name="40% - 着色 2 4 2" xfId="409"/>
    <cellStyle name="40% - 着色 2 5" xfId="410"/>
    <cellStyle name="40% - 着色 3 2 2" xfId="411"/>
    <cellStyle name="60% - 强调文字颜色 1 2" xfId="412"/>
    <cellStyle name="40% - 着色 3 3 2" xfId="413"/>
    <cellStyle name="60% - 强调文字颜色 2 2" xfId="414"/>
    <cellStyle name="40% - 着色 3 4 2" xfId="415"/>
    <cellStyle name="60% - 强调文字颜色 3 2" xfId="416"/>
    <cellStyle name="40% - 着色 3 5 2" xfId="417"/>
    <cellStyle name="40% - 着色 4 2" xfId="418"/>
    <cellStyle name="40% - 着色 4 2 2" xfId="419"/>
    <cellStyle name="40% - 着色 4 3 2" xfId="420"/>
    <cellStyle name="常规 2 3 3 2 2" xfId="421"/>
    <cellStyle name="差_20090113_山东省2008年省汇编资料_终结者2_技术状况评定表（年报） 5 2" xfId="422"/>
    <cellStyle name="40% - 着色 4 4" xfId="423"/>
    <cellStyle name="40% - 着色 4 4 2" xfId="424"/>
    <cellStyle name="40% - 着色 4 5" xfId="425"/>
    <cellStyle name="40% - 着色 4 5 2" xfId="426"/>
    <cellStyle name="40% - 着色 6 2 2" xfId="427"/>
    <cellStyle name="40% - 着色 4 6" xfId="428"/>
    <cellStyle name="常规 6 2 3 2" xfId="429"/>
    <cellStyle name="40% - 着色 5 2 2" xfId="430"/>
    <cellStyle name="40% - 着色 5 3 2" xfId="431"/>
    <cellStyle name="差_1-26页_技术状况评定表（年报）" xfId="432"/>
    <cellStyle name="40% - 着色 5 4" xfId="433"/>
    <cellStyle name="差_20090113_山东省2008年省汇编资料_终结者2 3" xfId="434"/>
    <cellStyle name="差_1-26页_技术状况评定表（年报） 2" xfId="435"/>
    <cellStyle name="40% - 着色 5 4 2" xfId="436"/>
    <cellStyle name="40% - 着色 5 5" xfId="437"/>
    <cellStyle name="差_20090113_山东省2008年省汇编资料_终结者2_技术状况评定表（年报） 3" xfId="438"/>
    <cellStyle name="40% - 着色 5 5 2" xfId="439"/>
    <cellStyle name="40% - 着色 6 3 2" xfId="440"/>
    <cellStyle name="40% - 着色 5 6" xfId="441"/>
    <cellStyle name="40% - 着色 6 2" xfId="442"/>
    <cellStyle name="40% - 着色 6 3" xfId="443"/>
    <cellStyle name="40% - 着色 6 6" xfId="444"/>
    <cellStyle name="40% - 着色 6 4 2" xfId="445"/>
    <cellStyle name="60% - 强调文字颜色 1 2 2" xfId="446"/>
    <cellStyle name="60% - 强调文字颜色 1 2 3" xfId="447"/>
    <cellStyle name="60% - 强调文字颜色 1 2 3 2" xfId="448"/>
    <cellStyle name="60% - 强调文字颜色 1 3" xfId="449"/>
    <cellStyle name="60% - 强调文字颜色 1 3 2" xfId="450"/>
    <cellStyle name="Input [yellow]" xfId="451"/>
    <cellStyle name="60% - 强调文字颜色 1 3 3" xfId="452"/>
    <cellStyle name="60% - 强调文字颜色 1 3 3 2" xfId="453"/>
    <cellStyle name="60% - 强调文字颜色 2 2 3" xfId="454"/>
    <cellStyle name="60% - 强调文字颜色 2 2 3 2" xfId="455"/>
    <cellStyle name="注释 2" xfId="456"/>
    <cellStyle name="60% - 强调文字颜色 2 3 2" xfId="457"/>
    <cellStyle name="标题 4 2 2 2" xfId="458"/>
    <cellStyle name="注释 3" xfId="459"/>
    <cellStyle name="60% - 强调文字颜色 2 3 3" xfId="460"/>
    <cellStyle name="60% - 着色 4 6" xfId="461"/>
    <cellStyle name="60% - 强调文字颜色 3 2 2" xfId="462"/>
    <cellStyle name="60% - 强调文字颜色 3 2 3" xfId="463"/>
    <cellStyle name="常规 14 4 2" xfId="464"/>
    <cellStyle name="差_1-26页_技术 3 2" xfId="465"/>
    <cellStyle name="60% - 强调文字颜色 3 3" xfId="466"/>
    <cellStyle name="60% - 着色 5 6" xfId="467"/>
    <cellStyle name="60% - 强调文字颜色 3 3 2" xfId="468"/>
    <cellStyle name="差_2010统计资料（提供）_技术状况评定表（年报）" xfId="469"/>
    <cellStyle name="标题 4 3 2 2" xfId="470"/>
    <cellStyle name="60% - 强调文字颜色 3 3 3" xfId="471"/>
    <cellStyle name="60% - 强调文字颜色 3 3 3 2" xfId="472"/>
    <cellStyle name="60% - 强调文字颜色 4 2" xfId="473"/>
    <cellStyle name="差_1-26页 4" xfId="474"/>
    <cellStyle name="60% - 强调文字颜色 5 2" xfId="475"/>
    <cellStyle name="60% - 着色 6 2 2" xfId="476"/>
    <cellStyle name="差_1-26页 4 2" xfId="477"/>
    <cellStyle name="60% - 强调文字颜色 5 2 2" xfId="478"/>
    <cellStyle name="60% - 强调文字颜色 5 2 3" xfId="479"/>
    <cellStyle name="60% - 强调文字颜色 5 2 3 2" xfId="480"/>
    <cellStyle name="差_汇编资料_技术 2" xfId="481"/>
    <cellStyle name="差_1-26页 5 2" xfId="482"/>
    <cellStyle name="RowLevel_0" xfId="483"/>
    <cellStyle name="60% - 强调文字颜色 5 3 2" xfId="484"/>
    <cellStyle name="检查单元格 3 2 2" xfId="485"/>
    <cellStyle name="60% - 强调文字颜色 5 3 3" xfId="486"/>
    <cellStyle name="60% - 强调文字颜色 5 3 3 2" xfId="487"/>
    <cellStyle name="60% - 强调文字颜色 6 2" xfId="488"/>
    <cellStyle name="60% - 着色 6 3 2" xfId="489"/>
    <cellStyle name="60% - 强调文字颜色 6 2 2" xfId="490"/>
    <cellStyle name="60% - 着色 1 3 2" xfId="491"/>
    <cellStyle name="60% - 强调文字颜色 6 2 3" xfId="492"/>
    <cellStyle name="60% - 强调文字颜色 6 2 3 2" xfId="493"/>
    <cellStyle name="60% - 着色 1 4 2" xfId="494"/>
    <cellStyle name="60% - 强调文字颜色 6 3 3" xfId="495"/>
    <cellStyle name="60% - 强调文字颜色 6 3 3 2" xfId="496"/>
    <cellStyle name="60% - 着色 1 2" xfId="497"/>
    <cellStyle name="60% - 着色 1 2 2" xfId="498"/>
    <cellStyle name="60% - 着色 1 3" xfId="499"/>
    <cellStyle name="60% - 着色 1 4" xfId="500"/>
    <cellStyle name="60% - 着色 1 5" xfId="501"/>
    <cellStyle name="60% - 着色 1 5 2" xfId="502"/>
    <cellStyle name="60% - 着色 1 6" xfId="503"/>
    <cellStyle name="差_2009鲁路统10表汇总1" xfId="504"/>
    <cellStyle name="60% - 着色 2 3" xfId="505"/>
    <cellStyle name="差_2009鲁路统10表汇总1 2" xfId="506"/>
    <cellStyle name="60% - 着色 2 3 2" xfId="507"/>
    <cellStyle name="60% - 着色 2 4" xfId="508"/>
    <cellStyle name="60% - 着色 2 4 2" xfId="509"/>
    <cellStyle name="60% - 着色 2 5" xfId="510"/>
    <cellStyle name="差 2" xfId="511"/>
    <cellStyle name="60% - 着色 3 3" xfId="512"/>
    <cellStyle name="差 2 2" xfId="513"/>
    <cellStyle name="60% - 着色 3 3 2" xfId="514"/>
    <cellStyle name="差 3" xfId="515"/>
    <cellStyle name="60% - 着色 3 4" xfId="516"/>
    <cellStyle name="差 3 2" xfId="517"/>
    <cellStyle name="60% - 着色 3 4 2" xfId="518"/>
    <cellStyle name="60% - 着色 3 5" xfId="519"/>
    <cellStyle name="60% - 着色 3 5 2" xfId="520"/>
    <cellStyle name="标题 1 2 2" xfId="521"/>
    <cellStyle name="60% - 着色 4 2" xfId="522"/>
    <cellStyle name="常规 24" xfId="523"/>
    <cellStyle name="常规 19" xfId="524"/>
    <cellStyle name="差_20090113_山东省2008年省汇编资料_终结者2_技术 4" xfId="525"/>
    <cellStyle name="好_技术 3" xfId="526"/>
    <cellStyle name="常规 46 2 2" xfId="527"/>
    <cellStyle name="差_2008鲁路统10表汇总 5" xfId="528"/>
    <cellStyle name="标题 1 2 2 2" xfId="529"/>
    <cellStyle name="60% - 着色 4 2 2" xfId="530"/>
    <cellStyle name="60% - 着色 4 3" xfId="531"/>
    <cellStyle name="差_Book1_技术状况评定表（年报） 5" xfId="532"/>
    <cellStyle name="60% - 着色 4 3 2" xfId="533"/>
    <cellStyle name="60% - 着色 4 4 2" xfId="534"/>
    <cellStyle name="60% - 着色 4 5" xfId="535"/>
    <cellStyle name="标题 1 3 2" xfId="536"/>
    <cellStyle name="60% - 着色 5 2" xfId="537"/>
    <cellStyle name="标题 1 3 2 2" xfId="538"/>
    <cellStyle name="差_汇编资料_技术 6" xfId="539"/>
    <cellStyle name="60% - 着色 5 2 2" xfId="540"/>
    <cellStyle name="60% - 着色 5 3" xfId="541"/>
    <cellStyle name="60% - 着色 5 3 2" xfId="542"/>
    <cellStyle name="60% - 着色 5 4 2" xfId="543"/>
    <cellStyle name="60% - 着色 5 5 2" xfId="544"/>
    <cellStyle name="着色 4 4 2" xfId="545"/>
    <cellStyle name="60% - 着色 6 4" xfId="546"/>
    <cellStyle name="60% - 着色 6 4 2" xfId="547"/>
    <cellStyle name="标题 6 2 2" xfId="548"/>
    <cellStyle name="60% - 着色 6 5" xfId="549"/>
    <cellStyle name="60% - 着色 6 5 2" xfId="550"/>
    <cellStyle name="60% - 着色 6 6" xfId="551"/>
    <cellStyle name="ColLevel_0" xfId="552"/>
    <cellStyle name="Comma [0]_laroux" xfId="553"/>
    <cellStyle name="差_20090113_山东省2008年省汇编资料_终结者2_技术状况评定表（年报）" xfId="554"/>
    <cellStyle name="Currency_laroux" xfId="555"/>
    <cellStyle name="Euro" xfId="556"/>
    <cellStyle name="Euro 2" xfId="557"/>
    <cellStyle name="常规 61" xfId="558"/>
    <cellStyle name="常规 56" xfId="559"/>
    <cellStyle name="Euro 2 2" xfId="560"/>
    <cellStyle name="Euro 2 2 2" xfId="561"/>
    <cellStyle name="Euro 3" xfId="562"/>
    <cellStyle name="Euro 5" xfId="563"/>
    <cellStyle name="Euro 3 2" xfId="564"/>
    <cellStyle name="常规 23 2" xfId="565"/>
    <cellStyle name="常规 18 2" xfId="566"/>
    <cellStyle name="差_20090113_山东省2008年省汇编资料_终结者2_技术 3 2" xfId="567"/>
    <cellStyle name="好_技术 2 2" xfId="568"/>
    <cellStyle name="Euro 4" xfId="569"/>
    <cellStyle name="差_2008鲁路统10表汇总 4 2" xfId="570"/>
    <cellStyle name="Euro 4 2" xfId="571"/>
    <cellStyle name="Euro 5 2" xfId="572"/>
    <cellStyle name="Euro 6" xfId="573"/>
    <cellStyle name="标题 2 2" xfId="574"/>
    <cellStyle name="常规 96" xfId="575"/>
    <cellStyle name="Grey" xfId="576"/>
    <cellStyle name="Normal_321st" xfId="577"/>
    <cellStyle name="标题 2 2 2 2" xfId="578"/>
    <cellStyle name="常规 20 3 2" xfId="579"/>
    <cellStyle name="常规 15 3 2" xfId="580"/>
    <cellStyle name="Percent [2]" xfId="581"/>
    <cellStyle name="标题 2 2 2" xfId="582"/>
    <cellStyle name="标题 2 3 2" xfId="583"/>
    <cellStyle name="标题 3 2" xfId="584"/>
    <cellStyle name="标题 3 2 2" xfId="585"/>
    <cellStyle name="常规 62" xfId="586"/>
    <cellStyle name="常规 57" xfId="587"/>
    <cellStyle name="标题 3 2 2 2" xfId="588"/>
    <cellStyle name="标题 3 3 2" xfId="589"/>
    <cellStyle name="标题 3 3 2 2" xfId="590"/>
    <cellStyle name="标题 4 2" xfId="591"/>
    <cellStyle name="标题 4 3" xfId="592"/>
    <cellStyle name="标题 4 3 2" xfId="593"/>
    <cellStyle name="差_1-26页_技术状况评定表（年报） 5 2" xfId="594"/>
    <cellStyle name="标题 5" xfId="595"/>
    <cellStyle name="标题 5 2" xfId="596"/>
    <cellStyle name="标题 5 2 2" xfId="597"/>
    <cellStyle name="标题 6" xfId="598"/>
    <cellStyle name="差 2 3" xfId="599"/>
    <cellStyle name="差 3 3" xfId="600"/>
    <cellStyle name="差_1-26页" xfId="601"/>
    <cellStyle name="差_1-26页 2" xfId="602"/>
    <cellStyle name="常规 93" xfId="603"/>
    <cellStyle name="常规 88" xfId="604"/>
    <cellStyle name="差_1-26页 2 2" xfId="605"/>
    <cellStyle name="差_1-26页 3" xfId="606"/>
    <cellStyle name="差_1-26页 3 2" xfId="607"/>
    <cellStyle name="差_1-26页_技术" xfId="608"/>
    <cellStyle name="常规 14 3" xfId="609"/>
    <cellStyle name="差_1-26页_技术 2" xfId="610"/>
    <cellStyle name="常规 14 4" xfId="611"/>
    <cellStyle name="差_1-26页_技术 3" xfId="612"/>
    <cellStyle name="差_20090113_山东省2008年省汇编资料_终结者2 3 2" xfId="613"/>
    <cellStyle name="差_1-26页_技术状况评定表（年报） 2 2" xfId="614"/>
    <cellStyle name="差_20090113_山东省2008年省汇编资料_终结者2 4 2" xfId="615"/>
    <cellStyle name="差_1-26页_技术状况评定表（年报） 3 2" xfId="616"/>
    <cellStyle name="差_20090113_山东省2008年省汇编资料_终结者2 5" xfId="617"/>
    <cellStyle name="差_1-26页_技术状况评定表（年报） 4" xfId="618"/>
    <cellStyle name="差_20090113_山东省2008年省汇编资料_终结者2 5 2" xfId="619"/>
    <cellStyle name="差_1-26页_技术状况评定表（年报） 4 2" xfId="620"/>
    <cellStyle name="差_2008鲁路统10表汇总" xfId="621"/>
    <cellStyle name="常规 22 2" xfId="622"/>
    <cellStyle name="常规 17 2" xfId="623"/>
    <cellStyle name="差_20090113_山东省2008年省汇编资料_终结者2_技术 2 2" xfId="624"/>
    <cellStyle name="差_2008鲁路统10表汇总 3 2" xfId="625"/>
    <cellStyle name="常规 23" xfId="626"/>
    <cellStyle name="常规 18" xfId="627"/>
    <cellStyle name="差_20090113_山东省2008年省汇编资料_终结者2_技术 3" xfId="628"/>
    <cellStyle name="好_技术 2" xfId="629"/>
    <cellStyle name="差_2008鲁路统10表汇总 4" xfId="630"/>
    <cellStyle name="常规 24 2" xfId="631"/>
    <cellStyle name="常规 19 2" xfId="632"/>
    <cellStyle name="差_20090113_山东省2008年省汇编资料_终结者2_技术 4 2" xfId="633"/>
    <cellStyle name="好_技术 3 2" xfId="634"/>
    <cellStyle name="常规 46 2 2 2" xfId="635"/>
    <cellStyle name="差_2008鲁路统10表汇总 5 2" xfId="636"/>
    <cellStyle name="差_20090113_山东省2008年省汇编资料_终结者2" xfId="637"/>
    <cellStyle name="差_20090113_山东省2008年省汇编资料_终结者2_技术" xfId="638"/>
    <cellStyle name="常规 30 2" xfId="639"/>
    <cellStyle name="常规 25 2" xfId="640"/>
    <cellStyle name="差_20090113_山东省2008年省汇编资料_终结者2_技术 5 2" xfId="641"/>
    <cellStyle name="差_20090113_山东省2008年省汇编资料_终结者2_技术状况评定表（年报） 4" xfId="642"/>
    <cellStyle name="常规 2 3 3 2" xfId="643"/>
    <cellStyle name="差_20090113_山东省2008年省汇编资料_终结者2_技术状况评定表（年报） 5" xfId="644"/>
    <cellStyle name="差_2009鲁路统10表汇总1 2 2" xfId="645"/>
    <cellStyle name="差_2009鲁路统10表汇总1 3" xfId="646"/>
    <cellStyle name="常规 2 6" xfId="647"/>
    <cellStyle name="差_2009鲁路统10表汇总1 3 2" xfId="648"/>
    <cellStyle name="差_2009鲁路统10表汇总1 4" xfId="649"/>
    <cellStyle name="常规 3 6" xfId="650"/>
    <cellStyle name="差_2009鲁路统10表汇总1 4 2" xfId="651"/>
    <cellStyle name="差_2009鲁路统10表汇总1 5" xfId="652"/>
    <cellStyle name="常规 4 6" xfId="653"/>
    <cellStyle name="常规 4 2 4" xfId="654"/>
    <cellStyle name="常规 101" xfId="655"/>
    <cellStyle name="差_2009鲁路统10表汇总1 5 2" xfId="656"/>
    <cellStyle name="差_2009年全省汇编资料" xfId="657"/>
    <cellStyle name="差_2009年全省汇编资料 2" xfId="658"/>
    <cellStyle name="差_2009年全省汇编资料 3" xfId="659"/>
    <cellStyle name="差_2009年全省汇编资料 3 2" xfId="660"/>
    <cellStyle name="差_2009年全省汇编资料 4" xfId="661"/>
    <cellStyle name="差_2009年全省汇编资料 4 2" xfId="662"/>
    <cellStyle name="差_2009年全省汇编资料 5" xfId="663"/>
    <cellStyle name="差_2009年全省汇编资料 5 2" xfId="664"/>
    <cellStyle name="差_2009年全省汇编资料 6" xfId="665"/>
    <cellStyle name="常规 22 5" xfId="666"/>
    <cellStyle name="常规 17 5" xfId="667"/>
    <cellStyle name="差_2009年全省汇编资料_技术" xfId="668"/>
    <cellStyle name="常规 22 5 2" xfId="669"/>
    <cellStyle name="常规 17 5 2" xfId="670"/>
    <cellStyle name="差_2009年全省汇编资料_技术 2" xfId="671"/>
    <cellStyle name="差_2009年全省汇编资料_技术 2 2" xfId="672"/>
    <cellStyle name="差_2009年全省汇编资料_技术 3" xfId="673"/>
    <cellStyle name="差_2009年全省汇编资料_技术 3 2" xfId="674"/>
    <cellStyle name="差_2009年全省汇编资料_技术 4" xfId="675"/>
    <cellStyle name="差_2009年全省汇编资料_技术 5" xfId="676"/>
    <cellStyle name="差_2009年全省汇编资料_技术 5 2" xfId="677"/>
    <cellStyle name="输入 3 2 2" xfId="678"/>
    <cellStyle name="差_2009年全省汇编资料_技术 6" xfId="679"/>
    <cellStyle name="差_2009年全省汇编资料_技术状况评定表（年报）" xfId="680"/>
    <cellStyle name="差_2009年全省汇编资料_技术状况评定表（年报） 2" xfId="681"/>
    <cellStyle name="差_2009年全省汇编资料_技术状况评定表（年报） 2 2" xfId="682"/>
    <cellStyle name="差_2009年全省汇编资料_技术状况评定表（年报） 3" xfId="683"/>
    <cellStyle name="差_2009年全省汇编资料_技术状况评定表（年报） 3 2" xfId="684"/>
    <cellStyle name="差_2009年全省汇编资料_技术状况评定表（年报） 4" xfId="685"/>
    <cellStyle name="差_2009年全省汇编资料_技术状况评定表（年报） 4 2" xfId="686"/>
    <cellStyle name="差_2009年全省汇编资料_技术状况评定表（年报） 5 2" xfId="687"/>
    <cellStyle name="常规 13 2 2 3 2" xfId="688"/>
    <cellStyle name="差_2010统计资料（提供）" xfId="689"/>
    <cellStyle name="差_2010统计资料（提供） 2" xfId="690"/>
    <cellStyle name="常规 2 3 2 6" xfId="691"/>
    <cellStyle name="差_2010统计资料（提供） 2 2" xfId="692"/>
    <cellStyle name="差_2010统计资料（提供） 3" xfId="693"/>
    <cellStyle name="差_2010统计资料（提供） 3 2" xfId="694"/>
    <cellStyle name="差_2010统计资料（提供） 4" xfId="695"/>
    <cellStyle name="差_2010统计资料（提供） 4 2" xfId="696"/>
    <cellStyle name="差_2010统计资料（提供） 5" xfId="697"/>
    <cellStyle name="差_2010统计资料（提供） 5 2" xfId="698"/>
    <cellStyle name="差_2010统计资料（提供） 6" xfId="699"/>
    <cellStyle name="差_2010统计资料（提供）_技术" xfId="700"/>
    <cellStyle name="差_2010统计资料（提供）_技术 2" xfId="701"/>
    <cellStyle name="差_2010统计资料（提供）_技术 2 2" xfId="702"/>
    <cellStyle name="差_2010统计资料（提供）_技术 3 2" xfId="703"/>
    <cellStyle name="差_2010统计资料（提供）_技术 4" xfId="704"/>
    <cellStyle name="差_2010统计资料（提供）_技术 4 2" xfId="705"/>
    <cellStyle name="差_2010统计资料（提供）_技术 5" xfId="706"/>
    <cellStyle name="差_2010统计资料（提供）_技术 5 2" xfId="707"/>
    <cellStyle name="差_2010统计资料（提供）_技术 6" xfId="708"/>
    <cellStyle name="常规 4 8" xfId="709"/>
    <cellStyle name="常规 103" xfId="710"/>
    <cellStyle name="差_2010统计资料（提供）_技术状况评定表（年报） 2" xfId="711"/>
    <cellStyle name="差_2010统计资料（提供）_技术状况评定表（年报） 2 2" xfId="712"/>
    <cellStyle name="常规 104" xfId="713"/>
    <cellStyle name="差_2010统计资料（提供）_技术状况评定表（年报） 3" xfId="714"/>
    <cellStyle name="差_2010统计资料（提供）_技术状况评定表（年报） 3 2" xfId="715"/>
    <cellStyle name="差_2010统计资料（提供）_技术状况评定表（年报） 4" xfId="716"/>
    <cellStyle name="差_2010统计资料（提供）_技术状况评定表（年报） 4 2" xfId="717"/>
    <cellStyle name="差_2010统计资料（提供）_技术状况评定表（年报） 5" xfId="718"/>
    <cellStyle name="差_2010统计资料（提供）_技术状况评定表（年报） 5 2" xfId="719"/>
    <cellStyle name="差_2010统计资料（提供）_技术状况评定表（年报） 6" xfId="720"/>
    <cellStyle name="差_2013普通国省道新改建及大修项目前期工" xfId="721"/>
    <cellStyle name="差_2013普通国省道新改建及大修项目前期工 2" xfId="722"/>
    <cellStyle name="差_2013普通国省道新改建及大修项目前期工 2 2" xfId="723"/>
    <cellStyle name="差_2013普通国省道新改建及大修项目前期工 3" xfId="724"/>
    <cellStyle name="差_2013普通国省道新改建及大修项目前期工 3 2" xfId="725"/>
    <cellStyle name="差_2013普通国省道新改建及大修项目前期工 4" xfId="726"/>
    <cellStyle name="差_2013普通国省道新改建及大修项目前期工 4 2" xfId="727"/>
    <cellStyle name="差_2013普通国省道新改建及大修项目前期工 5" xfId="728"/>
    <cellStyle name="差_2013普通国省道新改建及大修项目前期工 5 2" xfId="729"/>
    <cellStyle name="差_2013普通国省道新改建及大修项目前期工 6" xfId="730"/>
    <cellStyle name="差_Book1" xfId="731"/>
    <cellStyle name="差_Book1 2" xfId="732"/>
    <cellStyle name="差_Book1 2 2" xfId="733"/>
    <cellStyle name="常规 2 2 6 2" xfId="734"/>
    <cellStyle name="差_Book1 3" xfId="735"/>
    <cellStyle name="差_Book1 3 2" xfId="736"/>
    <cellStyle name="差_Book1 4" xfId="737"/>
    <cellStyle name="差_Book1 4 2" xfId="738"/>
    <cellStyle name="差_Book1 5 2" xfId="739"/>
    <cellStyle name="差_Book1_技术" xfId="740"/>
    <cellStyle name="差_附件1－普通国省道各项建议计划表_技术 5" xfId="741"/>
    <cellStyle name="差_Book1_技术 2" xfId="742"/>
    <cellStyle name="常规 22 2 2 7" xfId="743"/>
    <cellStyle name="差_附件1－普通国省道各项建议计划表_技术 5 2" xfId="744"/>
    <cellStyle name="差_Book1_技术 2 2" xfId="745"/>
    <cellStyle name="差_附件1－普通国省道各项建议计划表_技术 6" xfId="746"/>
    <cellStyle name="差_Book1_技术 3" xfId="747"/>
    <cellStyle name="差_Book1_技术 3 2" xfId="748"/>
    <cellStyle name="差_Book1_技术 4" xfId="749"/>
    <cellStyle name="差_Book1_技术 4 2" xfId="750"/>
    <cellStyle name="差_Book1_技术 5" xfId="751"/>
    <cellStyle name="差_Book1_技术 5 2" xfId="752"/>
    <cellStyle name="差_Book1_技术状况评定表（年报）" xfId="753"/>
    <cellStyle name="着色 1 5" xfId="754"/>
    <cellStyle name="差_Book1_技术状况评定表（年报） 2" xfId="755"/>
    <cellStyle name="着色 1 5 2" xfId="756"/>
    <cellStyle name="差_Book1_技术状况评定表（年报） 2 2" xfId="757"/>
    <cellStyle name="着色 1 6" xfId="758"/>
    <cellStyle name="好_Book1 3 2" xfId="759"/>
    <cellStyle name="差_Book1_技术状况评定表（年报） 3" xfId="760"/>
    <cellStyle name="差_Book1_技术状况评定表（年报） 3 2" xfId="761"/>
    <cellStyle name="差_Book1_技术状况评定表（年报） 4" xfId="762"/>
    <cellStyle name="差_Book1_技术状况评定表（年报） 4 2" xfId="763"/>
    <cellStyle name="差_Book1_技术状况评定表（年报） 5 2" xfId="764"/>
    <cellStyle name="差_Q002_1" xfId="765"/>
    <cellStyle name="差_Q002_1 2" xfId="766"/>
    <cellStyle name="差_Q002_1 2 2" xfId="767"/>
    <cellStyle name="差_汇编资料" xfId="768"/>
    <cellStyle name="差_Q002_1 3" xfId="769"/>
    <cellStyle name="差_汇编资料 2" xfId="770"/>
    <cellStyle name="差_Q002_1 3 2" xfId="771"/>
    <cellStyle name="差_Q002_1 4" xfId="772"/>
    <cellStyle name="差_淄博--9月份计划会附表_技术" xfId="773"/>
    <cellStyle name="差_Q002_1 4 2" xfId="774"/>
    <cellStyle name="差_Q002_1 5" xfId="775"/>
    <cellStyle name="差_Q002_1 5 2" xfId="776"/>
    <cellStyle name="差_Q002_1 6" xfId="777"/>
    <cellStyle name="差_Sheet2_1" xfId="778"/>
    <cellStyle name="差_附件1－普通国省道各项建议计划表" xfId="779"/>
    <cellStyle name="差_附件1－普通国省道各项建议计划表 2" xfId="780"/>
    <cellStyle name="差_附件1－普通国省道各项建议计划表 2 2" xfId="781"/>
    <cellStyle name="差_附件1－普通国省道各项建议计划表 3" xfId="782"/>
    <cellStyle name="差_附件1－普通国省道各项建议计划表 3 2" xfId="783"/>
    <cellStyle name="差_附件1－普通国省道各项建议计划表 4" xfId="784"/>
    <cellStyle name="差_附件1－普通国省道各项建议计划表 4 2" xfId="785"/>
    <cellStyle name="差_附件1－普通国省道各项建议计划表 5 2" xfId="786"/>
    <cellStyle name="差_附件1－普通国省道各项建议计划表 6" xfId="787"/>
    <cellStyle name="差_附件1－普通国省道各项建议计划表_技术" xfId="788"/>
    <cellStyle name="差_附件1－普通国省道各项建议计划表_技术 2" xfId="789"/>
    <cellStyle name="差_附件1－普通国省道各项建议计划表_技术 2 2" xfId="790"/>
    <cellStyle name="差_附件1－普通国省道各项建议计划表_技术 3" xfId="791"/>
    <cellStyle name="千位[0]_(二)单" xfId="792"/>
    <cellStyle name="差_附件1－普通国省道各项建议计划表_技术 3 2" xfId="793"/>
    <cellStyle name="差_附件1－普通国省道各项建议计划表_技术 4" xfId="794"/>
    <cellStyle name="差_附件1－普通国省道各项建议计划表_技术 4 2" xfId="795"/>
    <cellStyle name="强调文字颜色 3 2 3 2" xfId="796"/>
    <cellStyle name="差_附件1－普通国省道各项建议计划表_技术状况评定表（年报）" xfId="797"/>
    <cellStyle name="差_附件1－普通国省道各项建议计划表_技术状况评定表（年报） 2" xfId="798"/>
    <cellStyle name="差_附件1－普通国省道各项建议计划表_技术状况评定表（年报） 2 2" xfId="799"/>
    <cellStyle name="计算 2 2 2" xfId="800"/>
    <cellStyle name="差_附件1－普通国省道各项建议计划表_技术状况评定表（年报） 3" xfId="801"/>
    <cellStyle name="差_附件1－普通国省道各项建议计划表_技术状况评定表（年报） 3 2" xfId="802"/>
    <cellStyle name="差_附件1－普通国省道各项建议计划表_技术状况评定表（年报） 4" xfId="803"/>
    <cellStyle name="差_附件1－普通国省道各项建议计划表_技术状况评定表（年报） 4 2" xfId="804"/>
    <cellStyle name="差_附件1－普通国省道各项建议计划表_技术状况评定表（年报） 5" xfId="805"/>
    <cellStyle name="差_附件1－普通国省道各项建议计划表_技术状况评定表（年报） 5 2" xfId="806"/>
    <cellStyle name="常规 22 3 2" xfId="807"/>
    <cellStyle name="差_附件1－普通国省道各项建议计划表_技术状况评定表（年报） 6" xfId="808"/>
    <cellStyle name="差_汇编资料 2 2" xfId="809"/>
    <cellStyle name="差_汇编资料 3" xfId="810"/>
    <cellStyle name="差_汇编资料 3 2" xfId="811"/>
    <cellStyle name="差_汇编资料 4" xfId="812"/>
    <cellStyle name="差_汇编资料 4 2" xfId="813"/>
    <cellStyle name="差_汇编资料 5" xfId="814"/>
    <cellStyle name="差_汇编资料 5 2" xfId="815"/>
    <cellStyle name="差_汇编资料 6" xfId="816"/>
    <cellStyle name="差_汇编资料_技术 2 2" xfId="817"/>
    <cellStyle name="差_汇编资料_技术 3" xfId="818"/>
    <cellStyle name="差_汇编资料_技术 3 2" xfId="819"/>
    <cellStyle name="差_汇编资料_技术 4" xfId="820"/>
    <cellStyle name="差_汇编资料_技术 4 2" xfId="821"/>
    <cellStyle name="差_汇编资料_技术 5" xfId="822"/>
    <cellStyle name="差_汇编资料_技术 5 2" xfId="823"/>
    <cellStyle name="差_汇编资料_技术状况评定表（年报）" xfId="824"/>
    <cellStyle name="差_汇编资料_技术状况评定表（年报） 2" xfId="825"/>
    <cellStyle name="差_汇编资料_技术状况评定表（年报） 2 2" xfId="826"/>
    <cellStyle name="差_汇编资料_技术状况评定表（年报） 3" xfId="827"/>
    <cellStyle name="差_汇编资料_技术状况评定表（年报） 3 2" xfId="828"/>
    <cellStyle name="差_汇编资料_技术状况评定表（年报） 4" xfId="829"/>
    <cellStyle name="差_汇编资料_技术状况评定表（年报） 4 2" xfId="830"/>
    <cellStyle name="差_汇编资料_技术状况评定表（年报） 5" xfId="831"/>
    <cellStyle name="差_汇编资料_技术状况评定表（年报） 5 2" xfId="832"/>
    <cellStyle name="差_汇编资料_技术状况评定表（年报） 6" xfId="833"/>
    <cellStyle name="常规 9 3 2" xfId="834"/>
    <cellStyle name="差_技术 4 2" xfId="835"/>
    <cellStyle name="常规 9 4" xfId="836"/>
    <cellStyle name="常规 4 7 2" xfId="837"/>
    <cellStyle name="常规 102 2" xfId="838"/>
    <cellStyle name="差_技术 5" xfId="839"/>
    <cellStyle name="常规 9 4 2" xfId="840"/>
    <cellStyle name="差_技术 5 2" xfId="841"/>
    <cellStyle name="差_技术状况评定表（年报）" xfId="842"/>
    <cellStyle name="差_技术状况评定表（年报） 2" xfId="843"/>
    <cellStyle name="差_技术状况评定表（年报） 2 2" xfId="844"/>
    <cellStyle name="差_技术状况评定表（年报） 3" xfId="845"/>
    <cellStyle name="差_技术状况评定表（年报） 3 2" xfId="846"/>
    <cellStyle name="差_技术状况评定表（年报） 4" xfId="847"/>
    <cellStyle name="差_技术状况评定表（年报） 4 2" xfId="848"/>
    <cellStyle name="强调文字颜色 5 2" xfId="849"/>
    <cellStyle name="差_技术状况评定表（年报） 5" xfId="850"/>
    <cellStyle name="强调文字颜色 5 2 2" xfId="851"/>
    <cellStyle name="差_技术状况评定表（年报） 5 2" xfId="852"/>
    <cellStyle name="差_烟台局11.1-2014年国省道危桥改造建议计划表(三批)" xfId="853"/>
    <cellStyle name="差_烟台局11.1-2014年国省道危桥改造建议计划表(三批) 2" xfId="854"/>
    <cellStyle name="差_烟台局11.1-2014年国省道危桥改造建议计划表(三批) 2 2" xfId="855"/>
    <cellStyle name="差_烟台局11.1-2014年国省道危桥改造建议计划表(三批) 3" xfId="856"/>
    <cellStyle name="差_烟台局11.1-2014年国省道危桥改造建议计划表(三批) 3 2" xfId="857"/>
    <cellStyle name="差_烟台局11.1-2014年国省道危桥改造建议计划表(三批) 4" xfId="858"/>
    <cellStyle name="差_烟台局11.1-2014年国省道危桥改造建议计划表(三批) 4 2" xfId="859"/>
    <cellStyle name="常规 3 3 2" xfId="860"/>
    <cellStyle name="差_烟台局11.1-2014年国省道危桥改造建议计划表(三批) 5" xfId="861"/>
    <cellStyle name="常规 3 3 2 2" xfId="862"/>
    <cellStyle name="差_烟台局11.1-2014年国省道危桥改造建议计划表(三批) 5 2" xfId="863"/>
    <cellStyle name="烹拳 [0]_97MBO" xfId="864"/>
    <cellStyle name="常规 3 3 3" xfId="865"/>
    <cellStyle name="差_烟台局11.1-2014年国省道危桥改造建议计划表(三批) 6" xfId="866"/>
    <cellStyle name="差_烟台局11.1-2014年国省道危桥改造建议计划表(三批)_技术" xfId="867"/>
    <cellStyle name="差_烟台局11.1-2014年国省道危桥改造建议计划表(三批)_技术 2" xfId="868"/>
    <cellStyle name="差_烟台局11.1-2014年国省道危桥改造建议计划表(三批)_技术 2 2" xfId="869"/>
    <cellStyle name="差_烟台局11.1-2014年国省道危桥改造建议计划表(三批)_技术 3" xfId="870"/>
    <cellStyle name="差_烟台局11.1-2014年国省道危桥改造建议计划表(三批)_技术 3 2" xfId="871"/>
    <cellStyle name="差_烟台局11.1-2014年国省道危桥改造建议计划表(三批)_技术 4" xfId="872"/>
    <cellStyle name="差_烟台局11.1-2014年国省道危桥改造建议计划表(三批)_技术 4 2" xfId="873"/>
    <cellStyle name="常规 42 2 2" xfId="874"/>
    <cellStyle name="差_烟台局11.1-2014年国省道危桥改造建议计划表(三批)_技术 5" xfId="875"/>
    <cellStyle name="常规 42 2 2 2" xfId="876"/>
    <cellStyle name="差_烟台局11.1-2014年国省道危桥改造建议计划表(三批)_技术 5 2" xfId="877"/>
    <cellStyle name="差_烟台局11.1-2014年国省道危桥改造建议计划表(三批)_技术 6" xfId="878"/>
    <cellStyle name="差_烟台局11.1-2014年国省道危桥改造建议计划表(三批)_技术状况评定表（年报）" xfId="879"/>
    <cellStyle name="差_烟台局11.1-2014年国省道危桥改造建议计划表(三批)_技术状况评定表（年报） 2" xfId="880"/>
    <cellStyle name="差_烟台局11.1-2014年国省道危桥改造建议计划表(三批)_技术状况评定表（年报） 2 2" xfId="881"/>
    <cellStyle name="差_烟台局11.1-2014年国省道危桥改造建议计划表(三批)_技术状况评定表（年报） 3" xfId="882"/>
    <cellStyle name="差_烟台局11.1-2014年国省道危桥改造建议计划表(三批)_技术状况评定表（年报） 4" xfId="883"/>
    <cellStyle name="差_烟台局11.1-2014年国省道危桥改造建议计划表(三批)_技术状况评定表（年报） 4 2" xfId="884"/>
    <cellStyle name="差_烟台局11.1-2014年国省道危桥改造建议计划表(三批)_技术状况评定表（年报） 5" xfId="885"/>
    <cellStyle name="差_烟台局11.1-2014年国省道危桥改造建议计划表(三批)_技术状况评定表（年报） 5 2" xfId="886"/>
    <cellStyle name="差_烟台局11.1-2014年国省道危桥改造建议计划表(三批)_技术状况评定表（年报） 6" xfId="887"/>
    <cellStyle name="差_淄博--9月份计划会附表" xfId="888"/>
    <cellStyle name="差_淄博--9月份计划会附表_技术状况评定表（年报）" xfId="889"/>
    <cellStyle name="常规 10 2" xfId="890"/>
    <cellStyle name="常规 10 2 2" xfId="891"/>
    <cellStyle name="常规 10 2 2 2" xfId="892"/>
    <cellStyle name="常规 10 3" xfId="893"/>
    <cellStyle name="常规 10 3 2" xfId="894"/>
    <cellStyle name="常规 10 4" xfId="895"/>
    <cellStyle name="常规 10 4 2" xfId="896"/>
    <cellStyle name="常规 10 5" xfId="897"/>
    <cellStyle name="常规 10 5 2" xfId="898"/>
    <cellStyle name="常规 10 6" xfId="899"/>
    <cellStyle name="常规 10 6 2" xfId="900"/>
    <cellStyle name="常规 10 7" xfId="901"/>
    <cellStyle name="常规 4 5" xfId="902"/>
    <cellStyle name="常规 4 2 3" xfId="903"/>
    <cellStyle name="常规 100" xfId="904"/>
    <cellStyle name="常规 4 7" xfId="905"/>
    <cellStyle name="常规 102" xfId="906"/>
    <cellStyle name="常规 11" xfId="907"/>
    <cellStyle name="常规 11 2" xfId="908"/>
    <cellStyle name="常规 11 2 2" xfId="909"/>
    <cellStyle name="常规 11 2 2 2" xfId="910"/>
    <cellStyle name="常规 11 3" xfId="911"/>
    <cellStyle name="常规 11 3 2" xfId="912"/>
    <cellStyle name="链接单元格 3 2 2" xfId="913"/>
    <cellStyle name="常规 11 4" xfId="914"/>
    <cellStyle name="常规 11 4 2" xfId="915"/>
    <cellStyle name="常规 11 5" xfId="916"/>
    <cellStyle name="常规 11 5 2" xfId="917"/>
    <cellStyle name="常规 11 6" xfId="918"/>
    <cellStyle name="常规 11 6 2" xfId="919"/>
    <cellStyle name="常规 11 7" xfId="920"/>
    <cellStyle name="常规 12" xfId="921"/>
    <cellStyle name="常规 12 2" xfId="922"/>
    <cellStyle name="常规 12 2 2" xfId="923"/>
    <cellStyle name="常规 12 2 2 2" xfId="924"/>
    <cellStyle name="常规 12 3" xfId="925"/>
    <cellStyle name="常规 12 3 2" xfId="926"/>
    <cellStyle name="常规 12 4" xfId="927"/>
    <cellStyle name="常规 12 4 2" xfId="928"/>
    <cellStyle name="常规 12 5" xfId="929"/>
    <cellStyle name="常规 12 5 2" xfId="930"/>
    <cellStyle name="常规 12 6" xfId="931"/>
    <cellStyle name="常规 12 6 2" xfId="932"/>
    <cellStyle name="常规 12 7" xfId="933"/>
    <cellStyle name="常规 26 6 2" xfId="934"/>
    <cellStyle name="常规 13" xfId="935"/>
    <cellStyle name="常规 13 2" xfId="936"/>
    <cellStyle name="常规 13 2 2" xfId="937"/>
    <cellStyle name="常规 13 2 2 2" xfId="938"/>
    <cellStyle name="常规 13 2 2 3" xfId="939"/>
    <cellStyle name="常规 13 2 2 4" xfId="940"/>
    <cellStyle name="常规 13 2 2 4 2" xfId="941"/>
    <cellStyle name="常规 22 2 5 2" xfId="942"/>
    <cellStyle name="常规 13 2 3" xfId="943"/>
    <cellStyle name="常规 13 2 3 2" xfId="944"/>
    <cellStyle name="常规 13 2 4" xfId="945"/>
    <cellStyle name="常规 13 2 4 2" xfId="946"/>
    <cellStyle name="常规 13 2 5" xfId="947"/>
    <cellStyle name="常规 13 2 5 2" xfId="948"/>
    <cellStyle name="常规 13 2 6" xfId="949"/>
    <cellStyle name="常规 13 2 6 2" xfId="950"/>
    <cellStyle name="常规 13 3" xfId="951"/>
    <cellStyle name="常规 13 3 2" xfId="952"/>
    <cellStyle name="常规 13 4" xfId="953"/>
    <cellStyle name="常规 13 4 2" xfId="954"/>
    <cellStyle name="检查单元格 2" xfId="955"/>
    <cellStyle name="常规 13 5 2" xfId="956"/>
    <cellStyle name="常规 13 6" xfId="957"/>
    <cellStyle name="常规 13 6 2" xfId="958"/>
    <cellStyle name="常规 14" xfId="959"/>
    <cellStyle name="常规 14 2" xfId="960"/>
    <cellStyle name="常规 14 2 2" xfId="961"/>
    <cellStyle name="常规 14 2 2 2" xfId="962"/>
    <cellStyle name="常规 20 2" xfId="963"/>
    <cellStyle name="常规 15 2" xfId="964"/>
    <cellStyle name="常规 20 2 2" xfId="965"/>
    <cellStyle name="常规 15 2 2" xfId="966"/>
    <cellStyle name="常规 15 2 2 2" xfId="967"/>
    <cellStyle name="常规 15 2 2 3" xfId="968"/>
    <cellStyle name="常规 15 2 2 3 2" xfId="969"/>
    <cellStyle name="常规 15 2 2 4" xfId="970"/>
    <cellStyle name="常规 15 2 2 4 2" xfId="971"/>
    <cellStyle name="常规 15 2 3" xfId="972"/>
    <cellStyle name="常规 15 2 3 2" xfId="973"/>
    <cellStyle name="常规 15 2 4" xfId="974"/>
    <cellStyle name="常规 15 2 5" xfId="975"/>
    <cellStyle name="常规 15 2 5 2" xfId="976"/>
    <cellStyle name="常规 15 2 6" xfId="977"/>
    <cellStyle name="常规 15 2 6 2" xfId="978"/>
    <cellStyle name="常规 15 2 7" xfId="979"/>
    <cellStyle name="常规 15 2 7 2" xfId="980"/>
    <cellStyle name="常规 5 2 2 2 2" xfId="981"/>
    <cellStyle name="常规 20 3" xfId="982"/>
    <cellStyle name="常规 15 3" xfId="983"/>
    <cellStyle name="常规 20 4" xfId="984"/>
    <cellStyle name="常规 15 4" xfId="985"/>
    <cellStyle name="适中 2 2" xfId="986"/>
    <cellStyle name="常规 20 5" xfId="987"/>
    <cellStyle name="常规 15 5" xfId="988"/>
    <cellStyle name="适中 2 2 2" xfId="989"/>
    <cellStyle name="常规 20 5 2" xfId="990"/>
    <cellStyle name="常规 15 5 2" xfId="991"/>
    <cellStyle name="霓付_97MBO" xfId="992"/>
    <cellStyle name="常规 15 6" xfId="993"/>
    <cellStyle name="常规 15 6 2" xfId="994"/>
    <cellStyle name="常规 15 7" xfId="995"/>
    <cellStyle name="常规 21 2 2" xfId="996"/>
    <cellStyle name="常规 16 2 2" xfId="997"/>
    <cellStyle name="常规 2 7" xfId="998"/>
    <cellStyle name="常规 16 2 2 2" xfId="999"/>
    <cellStyle name="常规 16 3" xfId="1000"/>
    <cellStyle name="常规 16 3 2" xfId="1001"/>
    <cellStyle name="常规 16 4" xfId="1002"/>
    <cellStyle name="常规 22 3" xfId="1003"/>
    <cellStyle name="常规 17 3" xfId="1004"/>
    <cellStyle name="常规 22 4" xfId="1005"/>
    <cellStyle name="常规 17 4" xfId="1006"/>
    <cellStyle name="常规 22 6" xfId="1007"/>
    <cellStyle name="常规 17 6" xfId="1008"/>
    <cellStyle name="常规 23 2 2" xfId="1009"/>
    <cellStyle name="常规 18 2 2" xfId="1010"/>
    <cellStyle name="常规 24 2 2" xfId="1011"/>
    <cellStyle name="常规 19 2 2" xfId="1012"/>
    <cellStyle name="常规 2" xfId="1013"/>
    <cellStyle name="强调文字颜色 3 3" xfId="1014"/>
    <cellStyle name="常规 2 10" xfId="1015"/>
    <cellStyle name="强调文字颜色 3 3 2" xfId="1016"/>
    <cellStyle name="常规 2 10 2" xfId="1017"/>
    <cellStyle name="常规 2 11" xfId="1018"/>
    <cellStyle name="常规 2 11 2" xfId="1019"/>
    <cellStyle name="常规 2 12" xfId="1020"/>
    <cellStyle name="常规 2 2" xfId="1021"/>
    <cellStyle name="常规 2 2 2" xfId="1022"/>
    <cellStyle name="常规 2 2 2 2" xfId="1023"/>
    <cellStyle name="常规 2 2 2 2 2" xfId="1024"/>
    <cellStyle name="常规 2 2 2 3" xfId="1025"/>
    <cellStyle name="常规 2 2 3" xfId="1026"/>
    <cellStyle name="常规 2 2 3 2" xfId="1027"/>
    <cellStyle name="常规 2 2 4" xfId="1028"/>
    <cellStyle name="常规 2 2 4 2" xfId="1029"/>
    <cellStyle name="常规 2 2 5" xfId="1030"/>
    <cellStyle name="常规 2 2 5 2" xfId="1031"/>
    <cellStyle name="常规 2 2 6" xfId="1032"/>
    <cellStyle name="常规 2 2 7" xfId="1033"/>
    <cellStyle name="常规 2 3" xfId="1034"/>
    <cellStyle name="常规 2 3 2" xfId="1035"/>
    <cellStyle name="常规 2 3 2 2" xfId="1036"/>
    <cellStyle name="常规 2 3 2 2 2" xfId="1037"/>
    <cellStyle name="常规 2 3 2 2 2 2" xfId="1038"/>
    <cellStyle name="常规 2 3 2 3" xfId="1039"/>
    <cellStyle name="常规 2 3 2 3 2" xfId="1040"/>
    <cellStyle name="常规 2 3 2 4 2" xfId="1041"/>
    <cellStyle name="常规 2 3 2 5" xfId="1042"/>
    <cellStyle name="常规 2 3 2 5 2" xfId="1043"/>
    <cellStyle name="常规 2 3 2 6 2" xfId="1044"/>
    <cellStyle name="常规 2 3 2 7" xfId="1045"/>
    <cellStyle name="常规 2 3 3" xfId="1046"/>
    <cellStyle name="常规 2 3 4" xfId="1047"/>
    <cellStyle name="常规 2 3 4 2" xfId="1048"/>
    <cellStyle name="常规 2 3 5" xfId="1049"/>
    <cellStyle name="常规 2 3 5 2" xfId="1050"/>
    <cellStyle name="常规 2 3 6" xfId="1051"/>
    <cellStyle name="常规 2 3 6 2" xfId="1052"/>
    <cellStyle name="常规 2 3 7" xfId="1053"/>
    <cellStyle name="常规 2 3 7 2" xfId="1054"/>
    <cellStyle name="常规 2 3 8" xfId="1055"/>
    <cellStyle name="常规 2 4" xfId="1056"/>
    <cellStyle name="常规 2 4 2" xfId="1057"/>
    <cellStyle name="常规 2 4 2 2" xfId="1058"/>
    <cellStyle name="常规 2 4 2 2 2" xfId="1059"/>
    <cellStyle name="常规 2 4 3" xfId="1060"/>
    <cellStyle name="常规 2 4 3 2" xfId="1061"/>
    <cellStyle name="常规 2 4 4" xfId="1062"/>
    <cellStyle name="常规 2 5" xfId="1063"/>
    <cellStyle name="常规 2 5 2" xfId="1064"/>
    <cellStyle name="常规 2 5 2 2" xfId="1065"/>
    <cellStyle name="常规 2 5 3" xfId="1066"/>
    <cellStyle name="常规 2 6 2" xfId="1067"/>
    <cellStyle name="常规 2 6 3" xfId="1068"/>
    <cellStyle name="常规 2 6 3 2" xfId="1069"/>
    <cellStyle name="常规 2 7 2" xfId="1070"/>
    <cellStyle name="输入 2" xfId="1071"/>
    <cellStyle name="常规 2 8" xfId="1072"/>
    <cellStyle name="输入 2 2" xfId="1073"/>
    <cellStyle name="常规 2 8 2" xfId="1074"/>
    <cellStyle name="输入 3" xfId="1075"/>
    <cellStyle name="常规 2 9" xfId="1076"/>
    <cellStyle name="输入 3 2" xfId="1077"/>
    <cellStyle name="常规 2 9 2" xfId="1078"/>
    <cellStyle name="常规 2_2012年年报-公路主要指标一览表（提供）" xfId="1079"/>
    <cellStyle name="常规 22 2 2" xfId="1080"/>
    <cellStyle name="常规 22 2 2 2" xfId="1081"/>
    <cellStyle name="常规 22 2 2 2 2" xfId="1082"/>
    <cellStyle name="常规 22 2 2 2 2 2" xfId="1083"/>
    <cellStyle name="常规 22 2 2 3" xfId="1084"/>
    <cellStyle name="常规 22 2 2 3 2" xfId="1085"/>
    <cellStyle name="常规 22 2 2 4" xfId="1086"/>
    <cellStyle name="常规 22 2 2 4 2" xfId="1087"/>
    <cellStyle name="千分位[0]_ 白土" xfId="1088"/>
    <cellStyle name="常规 22 2 2 5" xfId="1089"/>
    <cellStyle name="常规 22 2 2 5 2" xfId="1090"/>
    <cellStyle name="常规 22 2 2 6" xfId="1091"/>
    <cellStyle name="常规 22 2 2 6 2" xfId="1092"/>
    <cellStyle name="常规 22 2 3" xfId="1093"/>
    <cellStyle name="常规 22 2 3 2" xfId="1094"/>
    <cellStyle name="常规 22 2 3 2 2" xfId="1095"/>
    <cellStyle name="常规 22 2 4" xfId="1096"/>
    <cellStyle name="常规 22 2 4 2" xfId="1097"/>
    <cellStyle name="常规 22 2 5" xfId="1098"/>
    <cellStyle name="常规 24 2 2 2" xfId="1099"/>
    <cellStyle name="常规 22 2 6" xfId="1100"/>
    <cellStyle name="常规 22 2 6 2" xfId="1101"/>
    <cellStyle name="常规 22 2 7" xfId="1102"/>
    <cellStyle name="常规 22 2 7 2" xfId="1103"/>
    <cellStyle name="常规 22 2 8" xfId="1104"/>
    <cellStyle name="常规 22 3 2 2" xfId="1105"/>
    <cellStyle name="常规 22 4 2" xfId="1106"/>
    <cellStyle name="常规 22 6 2" xfId="1107"/>
    <cellStyle name="常规 22 7" xfId="1108"/>
    <cellStyle name="常规 22 7 2" xfId="1109"/>
    <cellStyle name="常规 22 8" xfId="1110"/>
    <cellStyle name="常规 23 2 2 2" xfId="1111"/>
    <cellStyle name="常规 23 3" xfId="1112"/>
    <cellStyle name="常规 23 3 2" xfId="1113"/>
    <cellStyle name="常规 24 3" xfId="1114"/>
    <cellStyle name="常规 24 3 2" xfId="1115"/>
    <cellStyle name="常规 24 4" xfId="1116"/>
    <cellStyle name="常规 24 4 2" xfId="1117"/>
    <cellStyle name="常规 24 5" xfId="1118"/>
    <cellStyle name="常规 24 5 2" xfId="1119"/>
    <cellStyle name="常规 24 6" xfId="1120"/>
    <cellStyle name="常规 24 6 2" xfId="1121"/>
    <cellStyle name="常规 24 7" xfId="1122"/>
    <cellStyle name="样式 10" xfId="1123"/>
    <cellStyle name="常规 30 2 2" xfId="1124"/>
    <cellStyle name="常规 25 2 2" xfId="1125"/>
    <cellStyle name="常规 30 2 2 2" xfId="1126"/>
    <cellStyle name="常规 25 2 2 2" xfId="1127"/>
    <cellStyle name="常规 30 3" xfId="1128"/>
    <cellStyle name="常规 25 3" xfId="1129"/>
    <cellStyle name="常规 30 3 2" xfId="1130"/>
    <cellStyle name="常规 25 3 2" xfId="1131"/>
    <cellStyle name="常规 26 6" xfId="1132"/>
    <cellStyle name="常规 26 7" xfId="1133"/>
    <cellStyle name="常规 32" xfId="1134"/>
    <cellStyle name="常规 27" xfId="1135"/>
    <cellStyle name="常规 32 2" xfId="1136"/>
    <cellStyle name="常规 27 2" xfId="1137"/>
    <cellStyle name="常规 32 2 2" xfId="1138"/>
    <cellStyle name="常规 27 2 2" xfId="1139"/>
    <cellStyle name="常规 32 2 2 2" xfId="1140"/>
    <cellStyle name="常规 27 2 2 2" xfId="1141"/>
    <cellStyle name="常规 32 3" xfId="1142"/>
    <cellStyle name="常规 27 3" xfId="1143"/>
    <cellStyle name="常规 32 3 2" xfId="1144"/>
    <cellStyle name="常规 27 3 2" xfId="1145"/>
    <cellStyle name="常规 33" xfId="1146"/>
    <cellStyle name="常规 28" xfId="1147"/>
    <cellStyle name="常规 33 2" xfId="1148"/>
    <cellStyle name="常规 28 2" xfId="1149"/>
    <cellStyle name="适中 3" xfId="1150"/>
    <cellStyle name="常规 33 2 2" xfId="1151"/>
    <cellStyle name="常规 28 2 2" xfId="1152"/>
    <cellStyle name="适中 3 2" xfId="1153"/>
    <cellStyle name="常规 33 2 2 2" xfId="1154"/>
    <cellStyle name="常规 28 2 2 2" xfId="1155"/>
    <cellStyle name="常规 33 3" xfId="1156"/>
    <cellStyle name="常规 28 3" xfId="1157"/>
    <cellStyle name="常规 33 3 2" xfId="1158"/>
    <cellStyle name="常规 28 3 2" xfId="1159"/>
    <cellStyle name="好_Sheet2_1" xfId="1160"/>
    <cellStyle name="常规 34" xfId="1161"/>
    <cellStyle name="常规 29" xfId="1162"/>
    <cellStyle name="常规 34 2" xfId="1163"/>
    <cellStyle name="常规 29 2" xfId="1164"/>
    <cellStyle name="常规 34 2 2" xfId="1165"/>
    <cellStyle name="常规 29 2 2" xfId="1166"/>
    <cellStyle name="常规 34 2 2 2" xfId="1167"/>
    <cellStyle name="常规 29 2 2 2" xfId="1168"/>
    <cellStyle name="常规 34 3" xfId="1169"/>
    <cellStyle name="常规 29 3" xfId="1170"/>
    <cellStyle name="常规 34 3 2" xfId="1171"/>
    <cellStyle name="常规 29 3 2" xfId="1172"/>
    <cellStyle name="常规 3" xfId="1173"/>
    <cellStyle name="常规 3 2 2" xfId="1174"/>
    <cellStyle name="常规 3 2 2 2" xfId="1175"/>
    <cellStyle name="常规 3 2 2 2 2" xfId="1176"/>
    <cellStyle name="常规 3 2 3" xfId="1177"/>
    <cellStyle name="常规 3 2 4" xfId="1178"/>
    <cellStyle name="常规 3 3" xfId="1179"/>
    <cellStyle name="常规 3 4" xfId="1180"/>
    <cellStyle name="常规 3 4 2" xfId="1181"/>
    <cellStyle name="常规 3 4 3 2" xfId="1182"/>
    <cellStyle name="常规 3 5" xfId="1183"/>
    <cellStyle name="好_2008鲁路统10表汇总 6" xfId="1184"/>
    <cellStyle name="常规 3 5 2" xfId="1185"/>
    <cellStyle name="常规 3 6 2" xfId="1186"/>
    <cellStyle name="好_技术状况评定表（年报）" xfId="1187"/>
    <cellStyle name="常规 3 7" xfId="1188"/>
    <cellStyle name="好_技术状况评定表（年报） 2" xfId="1189"/>
    <cellStyle name="常规 3 7 2" xfId="1190"/>
    <cellStyle name="强调文字颜色 2 3 3 2" xfId="1191"/>
    <cellStyle name="常规 3 8" xfId="1192"/>
    <cellStyle name="常规 3 8 2" xfId="1193"/>
    <cellStyle name="常规 3 9" xfId="1194"/>
    <cellStyle name="常规 3 9 2" xfId="1195"/>
    <cellStyle name="常规 33 4" xfId="1196"/>
    <cellStyle name="常规 33 4 2" xfId="1197"/>
    <cellStyle name="常规 33 5" xfId="1198"/>
    <cellStyle name="常规 33 6" xfId="1199"/>
    <cellStyle name="常规 33 6 2" xfId="1200"/>
    <cellStyle name="常规 33 7" xfId="1201"/>
    <cellStyle name="常规 35 2" xfId="1202"/>
    <cellStyle name="常规 42" xfId="1203"/>
    <cellStyle name="常规 37" xfId="1204"/>
    <cellStyle name="常规 42 2" xfId="1205"/>
    <cellStyle name="常规 37 2" xfId="1206"/>
    <cellStyle name="常规 43" xfId="1207"/>
    <cellStyle name="常规 38" xfId="1208"/>
    <cellStyle name="常规 9 2 6" xfId="1209"/>
    <cellStyle name="常规 38 2" xfId="1210"/>
    <cellStyle name="常规 4" xfId="1211"/>
    <cellStyle name="常规 4 2" xfId="1212"/>
    <cellStyle name="常规 4 4" xfId="1213"/>
    <cellStyle name="常规 4 2 2" xfId="1214"/>
    <cellStyle name="常规 6 4" xfId="1215"/>
    <cellStyle name="常规 4 4 2" xfId="1216"/>
    <cellStyle name="常规 4 2 2 2" xfId="1217"/>
    <cellStyle name="常规 6 4 2" xfId="1218"/>
    <cellStyle name="常规 4 2 2 2 2" xfId="1219"/>
    <cellStyle name="好_汇编资料_技术状况评定表（年报）" xfId="1220"/>
    <cellStyle name="常规 7 4" xfId="1221"/>
    <cellStyle name="常规 4 5 2" xfId="1222"/>
    <cellStyle name="常规 4 2 3 2" xfId="1223"/>
    <cellStyle name="常规 4 3" xfId="1224"/>
    <cellStyle name="常规 5 4" xfId="1225"/>
    <cellStyle name="常规 4 3 2" xfId="1226"/>
    <cellStyle name="常规 5 4 2" xfId="1227"/>
    <cellStyle name="常规 4 3 2 2" xfId="1228"/>
    <cellStyle name="常规 8 4" xfId="1229"/>
    <cellStyle name="常规 4 6 2" xfId="1230"/>
    <cellStyle name="常规 42 3" xfId="1231"/>
    <cellStyle name="常规 42 3 2" xfId="1232"/>
    <cellStyle name="常规 42 4" xfId="1233"/>
    <cellStyle name="常规 42 4 2" xfId="1234"/>
    <cellStyle name="常规 42 5" xfId="1235"/>
    <cellStyle name="常规 42 5 2" xfId="1236"/>
    <cellStyle name="常规 42 6" xfId="1237"/>
    <cellStyle name="常规 42 6 2" xfId="1238"/>
    <cellStyle name="常规 42 7" xfId="1239"/>
    <cellStyle name="常规 44 2" xfId="1240"/>
    <cellStyle name="常规 44 2 2" xfId="1241"/>
    <cellStyle name="常规 44 2 2 2" xfId="1242"/>
    <cellStyle name="常规 44 3" xfId="1243"/>
    <cellStyle name="常规 44 3 2" xfId="1244"/>
    <cellStyle name="常规 44 4" xfId="1245"/>
    <cellStyle name="常规 44 4 2" xfId="1246"/>
    <cellStyle name="常规 44 5" xfId="1247"/>
    <cellStyle name="常规 44 6" xfId="1248"/>
    <cellStyle name="常规 44 7" xfId="1249"/>
    <cellStyle name="常规 50" xfId="1250"/>
    <cellStyle name="常规 45" xfId="1251"/>
    <cellStyle name="常规 45 2" xfId="1252"/>
    <cellStyle name="常规 45 2 2" xfId="1253"/>
    <cellStyle name="常规 45 2 2 2" xfId="1254"/>
    <cellStyle name="常规 45 3" xfId="1255"/>
    <cellStyle name="常规 45 3 2" xfId="1256"/>
    <cellStyle name="常规 45 4" xfId="1257"/>
    <cellStyle name="常规 45 4 2" xfId="1258"/>
    <cellStyle name="常规 45 5" xfId="1259"/>
    <cellStyle name="常规 45 5 2" xfId="1260"/>
    <cellStyle name="常规 45 6" xfId="1261"/>
    <cellStyle name="常规 45 6 2" xfId="1262"/>
    <cellStyle name="常规 45 7" xfId="1263"/>
    <cellStyle name="常规 51" xfId="1264"/>
    <cellStyle name="常规 46" xfId="1265"/>
    <cellStyle name="常规 46 2" xfId="1266"/>
    <cellStyle name="常规 46 3" xfId="1267"/>
    <cellStyle name="常规 46 3 2" xfId="1268"/>
    <cellStyle name="常规 46 4" xfId="1269"/>
    <cellStyle name="常规 46 4 2" xfId="1270"/>
    <cellStyle name="常规 46 5" xfId="1271"/>
    <cellStyle name="常规 46 5 2" xfId="1272"/>
    <cellStyle name="常规 46 6" xfId="1273"/>
    <cellStyle name="常规 46 6 2" xfId="1274"/>
    <cellStyle name="常规 46 7" xfId="1275"/>
    <cellStyle name="常规 52" xfId="1276"/>
    <cellStyle name="常规 47" xfId="1277"/>
    <cellStyle name="常规 53" xfId="1278"/>
    <cellStyle name="常规 48" xfId="1279"/>
    <cellStyle name="常规 54" xfId="1280"/>
    <cellStyle name="常规 49" xfId="1281"/>
    <cellStyle name="常规 5" xfId="1282"/>
    <cellStyle name="常规 5 2" xfId="1283"/>
    <cellStyle name="常规 5 2 2" xfId="1284"/>
    <cellStyle name="常规 5 2 2 2" xfId="1285"/>
    <cellStyle name="常规 5 2 3" xfId="1286"/>
    <cellStyle name="常规 5 2 3 2" xfId="1287"/>
    <cellStyle name="常规 5 2 4" xfId="1288"/>
    <cellStyle name="常规 5 3" xfId="1289"/>
    <cellStyle name="常规 5 3 2" xfId="1290"/>
    <cellStyle name="常规 5 5" xfId="1291"/>
    <cellStyle name="常规 5 5 2" xfId="1292"/>
    <cellStyle name="常规 5 6" xfId="1293"/>
    <cellStyle name="常规 5 6 2" xfId="1294"/>
    <cellStyle name="好_2009鲁路统10表汇总1 2" xfId="1295"/>
    <cellStyle name="常规 5 7" xfId="1296"/>
    <cellStyle name="常规 60" xfId="1297"/>
    <cellStyle name="常规 55" xfId="1298"/>
    <cellStyle name="常规 57 2" xfId="1299"/>
    <cellStyle name="常规 63" xfId="1300"/>
    <cellStyle name="常规 58" xfId="1301"/>
    <cellStyle name="常规 58 2" xfId="1302"/>
    <cellStyle name="常规 64" xfId="1303"/>
    <cellStyle name="常规 59" xfId="1304"/>
    <cellStyle name="常规 59 2" xfId="1305"/>
    <cellStyle name="常规 6" xfId="1306"/>
    <cellStyle name="常规 6 2" xfId="1307"/>
    <cellStyle name="常规 6 2 2" xfId="1308"/>
    <cellStyle name="常规 6 2 2 2" xfId="1309"/>
    <cellStyle name="常规 6 2 2 2 2" xfId="1310"/>
    <cellStyle name="常规 6 3" xfId="1311"/>
    <cellStyle name="常规 6 3 2" xfId="1312"/>
    <cellStyle name="警告文本 2" xfId="1313"/>
    <cellStyle name="常规 6 5 2" xfId="1314"/>
    <cellStyle name="常规 6 6 2" xfId="1315"/>
    <cellStyle name="常规 6 7" xfId="1316"/>
    <cellStyle name="常规 70" xfId="1317"/>
    <cellStyle name="常规 65" xfId="1318"/>
    <cellStyle name="常规 71" xfId="1319"/>
    <cellStyle name="常规 66" xfId="1320"/>
    <cellStyle name="常规 72" xfId="1321"/>
    <cellStyle name="常规 67" xfId="1322"/>
    <cellStyle name="常规 73" xfId="1323"/>
    <cellStyle name="常规 68" xfId="1324"/>
    <cellStyle name="常规 74" xfId="1325"/>
    <cellStyle name="常规 69" xfId="1326"/>
    <cellStyle name="常规 7" xfId="1327"/>
    <cellStyle name="常规 7 2" xfId="1328"/>
    <cellStyle name="常规 7 2 2" xfId="1329"/>
    <cellStyle name="常规 7 2 2 2" xfId="1330"/>
    <cellStyle name="常规 7 3" xfId="1331"/>
    <cellStyle name="常规 7 3 2" xfId="1332"/>
    <cellStyle name="好_汇编资料_技术状况评定表（年报） 2" xfId="1333"/>
    <cellStyle name="常规 7 4 2" xfId="1334"/>
    <cellStyle name="常规 7 5" xfId="1335"/>
    <cellStyle name="常规 7 5 2" xfId="1336"/>
    <cellStyle name="常规 7 6" xfId="1337"/>
    <cellStyle name="常规 7 6 2" xfId="1338"/>
    <cellStyle name="常规 7 7" xfId="1339"/>
    <cellStyle name="常规 80" xfId="1340"/>
    <cellStyle name="常规 75" xfId="1341"/>
    <cellStyle name="常规 81" xfId="1342"/>
    <cellStyle name="常规 76" xfId="1343"/>
    <cellStyle name="常规 82" xfId="1344"/>
    <cellStyle name="常规 77" xfId="1345"/>
    <cellStyle name="常规 83" xfId="1346"/>
    <cellStyle name="常规 78" xfId="1347"/>
    <cellStyle name="常规 84" xfId="1348"/>
    <cellStyle name="常规 79" xfId="1349"/>
    <cellStyle name="常规 8" xfId="1350"/>
    <cellStyle name="常规 8 2" xfId="1351"/>
    <cellStyle name="常规 8 2 2" xfId="1352"/>
    <cellStyle name="常规 8 2 2 2" xfId="1353"/>
    <cellStyle name="常规 8 3" xfId="1354"/>
    <cellStyle name="常规 8 3 2" xfId="1355"/>
    <cellStyle name="常规 8 4 2" xfId="1356"/>
    <cellStyle name="常规 8 5" xfId="1357"/>
    <cellStyle name="好_汇编资料 5" xfId="1358"/>
    <cellStyle name="常规 8 5 2" xfId="1359"/>
    <cellStyle name="常规 8 6" xfId="1360"/>
    <cellStyle name="常规 8 6 2" xfId="1361"/>
    <cellStyle name="常规 8 7" xfId="1362"/>
    <cellStyle name="常规 91" xfId="1363"/>
    <cellStyle name="常规 86" xfId="1364"/>
    <cellStyle name="常规 92" xfId="1365"/>
    <cellStyle name="常规 87" xfId="1366"/>
    <cellStyle name="常规 94" xfId="1367"/>
    <cellStyle name="常规 89" xfId="1368"/>
    <cellStyle name="常规 9" xfId="1369"/>
    <cellStyle name="常规 9 2 2 2" xfId="1370"/>
    <cellStyle name="常规 9 2 2 2 2" xfId="1371"/>
    <cellStyle name="常规 9 2 4" xfId="1372"/>
    <cellStyle name="常规 9 2 4 2" xfId="1373"/>
    <cellStyle name="常规 9 2 5" xfId="1374"/>
    <cellStyle name="常规 9 2 5 2" xfId="1375"/>
    <cellStyle name="常规 9 2 6 2" xfId="1376"/>
    <cellStyle name="常规 9 2 7" xfId="1377"/>
    <cellStyle name="常规 9 3 2 2" xfId="1378"/>
    <cellStyle name="常规 9 5" xfId="1379"/>
    <cellStyle name="常规 9 5 2" xfId="1380"/>
    <cellStyle name="常规 9 6" xfId="1381"/>
    <cellStyle name="常规 9 6 2" xfId="1382"/>
    <cellStyle name="常规 9 7" xfId="1383"/>
    <cellStyle name="常规 9 7 2" xfId="1384"/>
    <cellStyle name="常规 9 8" xfId="1385"/>
    <cellStyle name="常规 95" xfId="1386"/>
    <cellStyle name="常规 97" xfId="1387"/>
    <cellStyle name="常规 98" xfId="1388"/>
    <cellStyle name="常规 99" xfId="1389"/>
    <cellStyle name="常规_三组表格汇总_Book1" xfId="1390"/>
    <cellStyle name="好 2" xfId="1391"/>
    <cellStyle name="好 2 2" xfId="1392"/>
    <cellStyle name="好 3" xfId="1393"/>
    <cellStyle name="好 3 2" xfId="1394"/>
    <cellStyle name="着色 2 4" xfId="1395"/>
    <cellStyle name="好_2008鲁路统10表汇总" xfId="1396"/>
    <cellStyle name="着色 2 4 2" xfId="1397"/>
    <cellStyle name="好_2008鲁路统10表汇总 2" xfId="1398"/>
    <cellStyle name="好_2008鲁路统10表汇总 2 2" xfId="1399"/>
    <cellStyle name="好_2008鲁路统10表汇总 3" xfId="1400"/>
    <cellStyle name="好_2008鲁路统10表汇总 3 2" xfId="1401"/>
    <cellStyle name="好_2008鲁路统10表汇总 4" xfId="1402"/>
    <cellStyle name="好_2008鲁路统10表汇总 4 2" xfId="1403"/>
    <cellStyle name="好_2008鲁路统10表汇总 5" xfId="1404"/>
    <cellStyle name="好_2008鲁路统10表汇总 5 2" xfId="1405"/>
    <cellStyle name="好_2009鲁路统10表汇总1" xfId="1406"/>
    <cellStyle name="好_2009鲁路统10表汇总1 2 2" xfId="1407"/>
    <cellStyle name="好_2009鲁路统10表汇总1 3" xfId="1408"/>
    <cellStyle name="好_2009鲁路统10表汇总1 3 2" xfId="1409"/>
    <cellStyle name="好_2009鲁路统10表汇总1 4" xfId="1410"/>
    <cellStyle name="好_2009鲁路统10表汇总1 4 2" xfId="1411"/>
    <cellStyle name="好_2009鲁路统10表汇总1 5" xfId="1412"/>
    <cellStyle name="好_2009鲁路统10表汇总1 5 2" xfId="1413"/>
    <cellStyle name="好_2009鲁路统10表汇总1 6" xfId="1414"/>
    <cellStyle name="好_2013普通国省道新改建及大修项目前期工" xfId="1415"/>
    <cellStyle name="好_2013普通国省道新改建及大修项目前期工 2" xfId="1416"/>
    <cellStyle name="好_2013普通国省道新改建及大修项目前期工 2 2" xfId="1417"/>
    <cellStyle name="好_2013普通国省道新改建及大修项目前期工 3" xfId="1418"/>
    <cellStyle name="好_2013普通国省道新改建及大修项目前期工 3 2" xfId="1419"/>
    <cellStyle name="好_2013普通国省道新改建及大修项目前期工 4" xfId="1420"/>
    <cellStyle name="好_2013普通国省道新改建及大修项目前期工 4 2" xfId="1421"/>
    <cellStyle name="好_2013普通国省道新改建及大修项目前期工 5" xfId="1422"/>
    <cellStyle name="好_2013普通国省道新改建及大修项目前期工 5 2" xfId="1423"/>
    <cellStyle name="好_2013普通国省道新改建及大修项目前期工 6" xfId="1424"/>
    <cellStyle name="好_Book1" xfId="1425"/>
    <cellStyle name="好_Book1 2" xfId="1426"/>
    <cellStyle name="好_Book1 2 2" xfId="1427"/>
    <cellStyle name="好_Book1 3" xfId="1428"/>
    <cellStyle name="着色 2 6" xfId="1429"/>
    <cellStyle name="好_Book1 4 2" xfId="1430"/>
    <cellStyle name="好_Book1 5" xfId="1431"/>
    <cellStyle name="着色 3 6" xfId="1432"/>
    <cellStyle name="好_Book1 5 2" xfId="1433"/>
    <cellStyle name="好_Book1 6" xfId="1434"/>
    <cellStyle name="好_Book1_技术" xfId="1435"/>
    <cellStyle name="好_Book1_技术 2" xfId="1436"/>
    <cellStyle name="好_Book1_技术 2 2" xfId="1437"/>
    <cellStyle name="好_Book1_技术 3" xfId="1438"/>
    <cellStyle name="好_Book1_技术 3 2" xfId="1439"/>
    <cellStyle name="好_Book1_技术 4" xfId="1440"/>
    <cellStyle name="好_Book1_技术 4 2" xfId="1441"/>
    <cellStyle name="好_Book1_技术 5 2" xfId="1442"/>
    <cellStyle name="好_Book1_技术 6" xfId="1443"/>
    <cellStyle name="好_Book1_技术状况评定表（年报）" xfId="1444"/>
    <cellStyle name="好_Book1_技术状况评定表（年报） 2" xfId="1445"/>
    <cellStyle name="好_Book1_技术状况评定表（年报） 2 2" xfId="1446"/>
    <cellStyle name="好_Book1_技术状况评定表（年报） 3" xfId="1447"/>
    <cellStyle name="好_Book1_技术状况评定表（年报） 3 2" xfId="1448"/>
    <cellStyle name="着色 5 2" xfId="1449"/>
    <cellStyle name="好_Book1_技术状况评定表（年报） 4" xfId="1450"/>
    <cellStyle name="着色 5 2 2" xfId="1451"/>
    <cellStyle name="好_Book1_技术状况评定表（年报） 4 2" xfId="1452"/>
    <cellStyle name="着色 5 3" xfId="1453"/>
    <cellStyle name="好_Q002_1 5 2" xfId="1454"/>
    <cellStyle name="好_Book1_技术状况评定表（年报） 5" xfId="1455"/>
    <cellStyle name="着色 5 3 2" xfId="1456"/>
    <cellStyle name="好_Book1_技术状况评定表（年报） 5 2" xfId="1457"/>
    <cellStyle name="着色 5 4" xfId="1458"/>
    <cellStyle name="好_Book1_技术状况评定表（年报） 6" xfId="1459"/>
    <cellStyle name="好_Q002_1 2" xfId="1460"/>
    <cellStyle name="着色 2 3" xfId="1461"/>
    <cellStyle name="好_Q002_1 2 2" xfId="1462"/>
    <cellStyle name="好_Q002_1 3" xfId="1463"/>
    <cellStyle name="着色 3 3" xfId="1464"/>
    <cellStyle name="好_Q002_1 3 2" xfId="1465"/>
    <cellStyle name="好_Q002_1 4" xfId="1466"/>
    <cellStyle name="着色 4 3" xfId="1467"/>
    <cellStyle name="好_Q002_1 4 2" xfId="1468"/>
    <cellStyle name="好_Q002_1 5" xfId="1469"/>
    <cellStyle name="好_Sheet2" xfId="1470"/>
    <cellStyle name="好_汇编资料" xfId="1471"/>
    <cellStyle name="好_汇编资料 2" xfId="1472"/>
    <cellStyle name="好_汇编资料 2 2" xfId="1473"/>
    <cellStyle name="好_汇编资料 3" xfId="1474"/>
    <cellStyle name="好_汇编资料 3 2" xfId="1475"/>
    <cellStyle name="好_汇编资料 4" xfId="1476"/>
    <cellStyle name="好_汇编资料 4 2" xfId="1477"/>
    <cellStyle name="好_汇编资料 5 2" xfId="1478"/>
    <cellStyle name="好_汇编资料 6" xfId="1479"/>
    <cellStyle name="好_汇编资料_技术" xfId="1480"/>
    <cellStyle name="好_汇编资料_技术 2" xfId="1481"/>
    <cellStyle name="好_汇编资料_技术 2 2" xfId="1482"/>
    <cellStyle name="好_汇编资料_技术 3" xfId="1483"/>
    <cellStyle name="好_汇编资料_技术 3 2" xfId="1484"/>
    <cellStyle name="好_汇编资料_技术 4" xfId="1485"/>
    <cellStyle name="好_汇编资料_技术 4 2" xfId="1486"/>
    <cellStyle name="好_汇编资料_技术 5" xfId="1487"/>
    <cellStyle name="好_汇编资料_技术 5 2" xfId="1488"/>
    <cellStyle name="好_汇编资料_技术 6" xfId="1489"/>
    <cellStyle name="好_汇编资料_技术状况评定表（年报） 2 2" xfId="1490"/>
    <cellStyle name="好_汇编资料_技术状况评定表（年报） 3" xfId="1491"/>
    <cellStyle name="好_汇编资料_技术状况评定表（年报） 3 2" xfId="1492"/>
    <cellStyle name="好_汇编资料_技术状况评定表（年报） 4" xfId="1493"/>
    <cellStyle name="好_汇编资料_技术状况评定表（年报） 4 2" xfId="1494"/>
    <cellStyle name="好_汇编资料_技术状况评定表（年报） 5" xfId="1495"/>
    <cellStyle name="好_汇编资料_技术状况评定表（年报） 5 2" xfId="1496"/>
    <cellStyle name="好_汇编资料_技术状况评定表（年报） 6" xfId="1497"/>
    <cellStyle name="好_技术" xfId="1498"/>
    <cellStyle name="好_技术 4" xfId="1499"/>
    <cellStyle name="好_技术 4 2" xfId="1500"/>
    <cellStyle name="好_技术 5" xfId="1501"/>
    <cellStyle name="好_技术 5 2" xfId="1502"/>
    <cellStyle name="着色 3 5" xfId="1503"/>
    <cellStyle name="好_技术状况评定表（年报） 2 2" xfId="1504"/>
    <cellStyle name="好_技术状况评定表（年报） 3" xfId="1505"/>
    <cellStyle name="着色 4 5" xfId="1506"/>
    <cellStyle name="好_技术状况评定表（年报） 3 2" xfId="1507"/>
    <cellStyle name="好_技术状况评定表（年报） 4" xfId="1508"/>
    <cellStyle name="着色 5 5" xfId="1509"/>
    <cellStyle name="好_技术状况评定表（年报） 4 2" xfId="1510"/>
    <cellStyle name="好_技术状况评定表（年报） 5" xfId="1511"/>
    <cellStyle name="着色 6 5" xfId="1512"/>
    <cellStyle name="好_技术状况评定表（年报） 5 2" xfId="1513"/>
    <cellStyle name="好_技术状况评定表（年报） 6" xfId="1514"/>
    <cellStyle name="好_淄博--9月份计划会附表_技术" xfId="1515"/>
    <cellStyle name="好_淄博--9月份计划会附表_技术状况评定表（年报）" xfId="1516"/>
    <cellStyle name="汇总 2" xfId="1517"/>
    <cellStyle name="汇总 2 2" xfId="1518"/>
    <cellStyle name="汇总 2 2 2" xfId="1519"/>
    <cellStyle name="汇总 3" xfId="1520"/>
    <cellStyle name="汇总 3 2" xfId="1521"/>
    <cellStyle name="汇总 3 2 2" xfId="1522"/>
    <cellStyle name="计算 2" xfId="1523"/>
    <cellStyle name="计算 2 2" xfId="1524"/>
    <cellStyle name="检查单元格 2 2" xfId="1525"/>
    <cellStyle name="检查单元格 3" xfId="1526"/>
    <cellStyle name="检查单元格 3 2" xfId="1527"/>
    <cellStyle name="解释性文本 2" xfId="1528"/>
    <cellStyle name="解释性文本 2 2 2" xfId="1529"/>
    <cellStyle name="解释性文本 3 2" xfId="1530"/>
    <cellStyle name="解释性文本 3 2 2" xfId="1531"/>
    <cellStyle name="警告文本 2 2" xfId="1532"/>
    <cellStyle name="警告文本 2 2 2" xfId="1533"/>
    <cellStyle name="警告文本 3" xfId="1534"/>
    <cellStyle name="警告文本 3 2" xfId="1535"/>
    <cellStyle name="警告文本 3 2 2" xfId="1536"/>
    <cellStyle name="链接单元格 2" xfId="1537"/>
    <cellStyle name="链接单元格 2 2" xfId="1538"/>
    <cellStyle name="链接单元格 2 2 2" xfId="1539"/>
    <cellStyle name="链接单元格 3" xfId="1540"/>
    <cellStyle name="链接单元格 3 2" xfId="1541"/>
    <cellStyle name="霓付 [0]_97MBO" xfId="1542"/>
    <cellStyle name="烹拳_97MBO" xfId="1543"/>
    <cellStyle name="普通_ 白土" xfId="1544"/>
    <cellStyle name="千分位_ 白土" xfId="1545"/>
    <cellStyle name="千位_(二)单" xfId="1546"/>
    <cellStyle name="钎霖_laroux" xfId="1547"/>
    <cellStyle name="强调文字颜色 1 2" xfId="1548"/>
    <cellStyle name="强调文字颜色 1 2 2" xfId="1549"/>
    <cellStyle name="强调文字颜色 1 2 3" xfId="1550"/>
    <cellStyle name="强调文字颜色 1 2 3 2" xfId="1551"/>
    <cellStyle name="强调文字颜色 1 3" xfId="1552"/>
    <cellStyle name="强调文字颜色 1 3 2" xfId="1553"/>
    <cellStyle name="强调文字颜色 1 3 3" xfId="1554"/>
    <cellStyle name="强调文字颜色 1 3 3 2" xfId="1555"/>
    <cellStyle name="强调文字颜色 2 2" xfId="1556"/>
    <cellStyle name="强调文字颜色 2 2 2" xfId="1557"/>
    <cellStyle name="强调文字颜色 2 2 3" xfId="1558"/>
    <cellStyle name="强调文字颜色 2 3" xfId="1559"/>
    <cellStyle name="强调文字颜色 2 3 3" xfId="1560"/>
    <cellStyle name="强调文字颜色 3 2" xfId="1561"/>
    <cellStyle name="强调文字颜色 3 2 2" xfId="1562"/>
    <cellStyle name="强调文字颜色 3 2 3" xfId="1563"/>
    <cellStyle name="强调文字颜色 3 3 3" xfId="1564"/>
    <cellStyle name="强调文字颜色 3 3 3 2" xfId="1565"/>
    <cellStyle name="强调文字颜色 4 2" xfId="1566"/>
    <cellStyle name="强调文字颜色 4 2 2" xfId="1567"/>
    <cellStyle name="强调文字颜色 4 2 3" xfId="1568"/>
    <cellStyle name="强调文字颜色 4 2 3 2" xfId="1569"/>
    <cellStyle name="强调文字颜色 4 3" xfId="1570"/>
    <cellStyle name="强调文字颜色 4 3 2" xfId="1571"/>
    <cellStyle name="强调文字颜色 4 3 3" xfId="1572"/>
    <cellStyle name="强调文字颜色 4 3 3 2" xfId="1573"/>
    <cellStyle name="强调文字颜色 5 2 3" xfId="1574"/>
    <cellStyle name="强调文字颜色 5 2 3 2" xfId="1575"/>
    <cellStyle name="强调文字颜色 5 3" xfId="1576"/>
    <cellStyle name="强调文字颜色 5 3 2" xfId="1577"/>
    <cellStyle name="强调文字颜色 5 3 3" xfId="1578"/>
    <cellStyle name="强调文字颜色 5 3 3 2" xfId="1579"/>
    <cellStyle name="强调文字颜色 6 2" xfId="1580"/>
    <cellStyle name="强调文字颜色 6 2 2" xfId="1581"/>
    <cellStyle name="强调文字颜色 6 2 3" xfId="1582"/>
    <cellStyle name="强调文字颜色 6 2 3 2" xfId="1583"/>
    <cellStyle name="强调文字颜色 6 3" xfId="1584"/>
    <cellStyle name="强调文字颜色 6 3 2" xfId="1585"/>
    <cellStyle name="强调文字颜色 6 3 3" xfId="1586"/>
    <cellStyle name="强调文字颜色 6 3 3 2" xfId="1587"/>
    <cellStyle name="适中 2" xfId="1588"/>
    <cellStyle name="适中 3 2 2" xfId="1589"/>
    <cellStyle name="输出 2" xfId="1590"/>
    <cellStyle name="输出 2 2" xfId="1591"/>
    <cellStyle name="输出 2 2 2" xfId="1592"/>
    <cellStyle name="输出 3" xfId="1593"/>
    <cellStyle name="输出 3 2" xfId="1594"/>
    <cellStyle name="输出 3 2 2" xfId="1595"/>
    <cellStyle name="输入 2 2 2" xfId="1596"/>
    <cellStyle name="数字" xfId="1597"/>
    <cellStyle name="样式 1" xfId="1598"/>
    <cellStyle name="样式 11" xfId="1599"/>
    <cellStyle name="样式 12" xfId="1600"/>
    <cellStyle name="样式 2" xfId="1601"/>
    <cellStyle name="样式 3" xfId="1602"/>
    <cellStyle name="样式 4" xfId="1603"/>
    <cellStyle name="样式 5" xfId="1604"/>
    <cellStyle name="样式 6" xfId="1605"/>
    <cellStyle name="样式 7" xfId="1606"/>
    <cellStyle name="样式 8" xfId="1607"/>
    <cellStyle name="样式 9" xfId="1608"/>
    <cellStyle name="昗弨_FWBS1100" xfId="1609"/>
    <cellStyle name="着色 1 2" xfId="1610"/>
    <cellStyle name="着色 1 2 2" xfId="1611"/>
    <cellStyle name="着色 1 3" xfId="1612"/>
    <cellStyle name="着色 1 3 2" xfId="1613"/>
    <cellStyle name="着色 1 4" xfId="1614"/>
    <cellStyle name="着色 1 4 2" xfId="1615"/>
    <cellStyle name="着色 2 2" xfId="1616"/>
    <cellStyle name="着色 2 2 2" xfId="1617"/>
    <cellStyle name="着色 2 3 2" xfId="1618"/>
    <cellStyle name="着色 2 5" xfId="1619"/>
    <cellStyle name="着色 2 5 2" xfId="1620"/>
    <cellStyle name="着色 3 2" xfId="1621"/>
    <cellStyle name="着色 3 2 2" xfId="1622"/>
    <cellStyle name="着色 3 3 2" xfId="1623"/>
    <cellStyle name="着色 3 4" xfId="1624"/>
    <cellStyle name="着色 3 4 2" xfId="1625"/>
    <cellStyle name="着色 3 5 2" xfId="1626"/>
    <cellStyle name="着色 4 2" xfId="1627"/>
    <cellStyle name="着色 4 4" xfId="1628"/>
    <cellStyle name="着色 4 5 2" xfId="1629"/>
    <cellStyle name="着色 4 6" xfId="1630"/>
    <cellStyle name="着色 5 4 2" xfId="1631"/>
    <cellStyle name="着色 5 5 2" xfId="1632"/>
    <cellStyle name="着色 5 6" xfId="1633"/>
    <cellStyle name="着色 6 2" xfId="1634"/>
    <cellStyle name="着色 6 2 2" xfId="1635"/>
    <cellStyle name="着色 6 3" xfId="1636"/>
    <cellStyle name="着色 6 3 2" xfId="1637"/>
    <cellStyle name="着色 6 4" xfId="1638"/>
    <cellStyle name="着色 6 4 2" xfId="1639"/>
    <cellStyle name="着色 6 5 2" xfId="1640"/>
    <cellStyle name="着色 6 6" xfId="1641"/>
    <cellStyle name="寘嬫愗傝 [0.00]_RFP003B" xfId="1642"/>
    <cellStyle name="寘嬫愗傝_Table5" xfId="1643"/>
    <cellStyle name="注释 2 2" xfId="1644"/>
    <cellStyle name="注释 2 3" xfId="1645"/>
    <cellStyle name="注释 2 3 2" xfId="1646"/>
    <cellStyle name="注释 3 3" xfId="1647"/>
    <cellStyle name="注释 3 3 2" xfId="1648"/>
    <cellStyle name="콤마 [0]_BOILER-CO1" xfId="1649"/>
    <cellStyle name="콤마_BOILER-CO1" xfId="1650"/>
    <cellStyle name="통화 [0]_BOILER-CO1" xfId="1651"/>
    <cellStyle name="통화_BOILER-CO1" xfId="1652"/>
    <cellStyle name="표준_0N-HANDLING " xfId="16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showZeros="0" tabSelected="1" workbookViewId="0">
      <selection activeCell="F48" sqref="F48"/>
    </sheetView>
  </sheetViews>
  <sheetFormatPr defaultColWidth="9" defaultRowHeight="11.25"/>
  <cols>
    <col min="1" max="1" width="10.625" style="177" customWidth="1"/>
    <col min="2" max="2" width="8.5" style="177" customWidth="1"/>
    <col min="3" max="7" width="8.875" style="177" customWidth="1"/>
    <col min="8" max="11" width="9.625" style="177" customWidth="1"/>
    <col min="12" max="16384" width="9" style="177"/>
  </cols>
  <sheetData>
    <row r="1" ht="21" customHeight="1" spans="1:9">
      <c r="A1" s="179" t="s">
        <v>0</v>
      </c>
      <c r="B1" s="179"/>
      <c r="C1" s="179"/>
      <c r="D1" s="179"/>
      <c r="E1" s="179"/>
      <c r="F1" s="179"/>
      <c r="G1" s="179"/>
      <c r="H1" s="179"/>
      <c r="I1" s="26"/>
    </row>
    <row r="2" ht="15" customHeight="1" spans="1:9">
      <c r="A2" s="203" t="s">
        <v>1</v>
      </c>
      <c r="B2" s="204" t="s">
        <v>2</v>
      </c>
      <c r="C2" s="205"/>
      <c r="D2" s="205"/>
      <c r="E2" s="206"/>
      <c r="F2" s="204" t="s">
        <v>3</v>
      </c>
      <c r="G2" s="207"/>
      <c r="H2" s="207"/>
      <c r="I2" s="26"/>
    </row>
    <row r="3" ht="15" customHeight="1" spans="1:11">
      <c r="A3" s="208"/>
      <c r="B3" s="209"/>
      <c r="C3" s="87" t="s">
        <v>4</v>
      </c>
      <c r="D3" s="87" t="s">
        <v>5</v>
      </c>
      <c r="E3" s="87" t="s">
        <v>6</v>
      </c>
      <c r="F3" s="209"/>
      <c r="G3" s="87" t="s">
        <v>5</v>
      </c>
      <c r="H3" s="95" t="s">
        <v>7</v>
      </c>
      <c r="I3" s="26"/>
      <c r="K3" s="178"/>
    </row>
    <row r="4" ht="15" customHeight="1" spans="1:9">
      <c r="A4" s="210">
        <v>1949</v>
      </c>
      <c r="B4" s="167">
        <v>17.3</v>
      </c>
      <c r="C4" s="211"/>
      <c r="D4" s="211">
        <v>11.8</v>
      </c>
      <c r="E4" s="211">
        <v>5.5</v>
      </c>
      <c r="F4" s="212">
        <v>1725</v>
      </c>
      <c r="G4" s="213">
        <v>1725</v>
      </c>
      <c r="H4" s="214"/>
      <c r="I4" s="26"/>
    </row>
    <row r="5" ht="15" customHeight="1" spans="1:9">
      <c r="A5" s="194">
        <v>1952</v>
      </c>
      <c r="B5" s="167">
        <v>61.3</v>
      </c>
      <c r="C5" s="167"/>
      <c r="D5" s="167">
        <v>51.7</v>
      </c>
      <c r="E5" s="167">
        <v>9.6</v>
      </c>
      <c r="F5" s="212">
        <v>4588</v>
      </c>
      <c r="G5" s="212">
        <v>4588</v>
      </c>
      <c r="H5" s="215"/>
      <c r="I5" s="26"/>
    </row>
    <row r="6" ht="15" customHeight="1" spans="1:9">
      <c r="A6" s="194">
        <v>1955</v>
      </c>
      <c r="B6" s="167">
        <v>137.8</v>
      </c>
      <c r="C6" s="167"/>
      <c r="D6" s="167">
        <v>126.1</v>
      </c>
      <c r="E6" s="167">
        <v>11.7</v>
      </c>
      <c r="F6" s="212">
        <v>10532</v>
      </c>
      <c r="G6" s="212">
        <v>10532</v>
      </c>
      <c r="H6" s="215"/>
      <c r="I6" s="26"/>
    </row>
    <row r="7" ht="15" customHeight="1" spans="1:9">
      <c r="A7" s="194">
        <v>1957</v>
      </c>
      <c r="B7" s="167">
        <v>208.7</v>
      </c>
      <c r="C7" s="167"/>
      <c r="D7" s="167">
        <v>184</v>
      </c>
      <c r="E7" s="167">
        <v>24.7</v>
      </c>
      <c r="F7" s="212">
        <v>11335</v>
      </c>
      <c r="G7" s="212">
        <v>11335</v>
      </c>
      <c r="H7" s="215"/>
      <c r="I7" s="26"/>
    </row>
    <row r="8" ht="15" customHeight="1" spans="1:9">
      <c r="A8" s="194">
        <v>1962</v>
      </c>
      <c r="B8" s="216">
        <v>289.4</v>
      </c>
      <c r="C8" s="167"/>
      <c r="D8" s="167">
        <v>205.9</v>
      </c>
      <c r="E8" s="167">
        <v>83.5</v>
      </c>
      <c r="F8" s="212">
        <v>17048</v>
      </c>
      <c r="G8" s="212">
        <v>17048</v>
      </c>
      <c r="H8" s="215"/>
      <c r="I8" s="26"/>
    </row>
    <row r="9" ht="15" customHeight="1" spans="1:9">
      <c r="A9" s="194">
        <v>1965</v>
      </c>
      <c r="B9" s="216">
        <v>434.5</v>
      </c>
      <c r="C9" s="167">
        <v>90.6</v>
      </c>
      <c r="D9" s="167">
        <v>314.6</v>
      </c>
      <c r="E9" s="167">
        <v>29.3</v>
      </c>
      <c r="F9" s="212">
        <v>16409</v>
      </c>
      <c r="G9" s="212">
        <v>16409</v>
      </c>
      <c r="H9" s="215"/>
      <c r="I9" s="26"/>
    </row>
    <row r="10" ht="15" customHeight="1" spans="1:9">
      <c r="A10" s="194">
        <v>1970</v>
      </c>
      <c r="B10" s="216">
        <v>609.7</v>
      </c>
      <c r="C10" s="216">
        <v>85.8</v>
      </c>
      <c r="D10" s="167">
        <v>482</v>
      </c>
      <c r="E10" s="167">
        <v>41.9</v>
      </c>
      <c r="F10" s="212">
        <v>25020</v>
      </c>
      <c r="G10" s="212">
        <v>25020</v>
      </c>
      <c r="H10" s="215"/>
      <c r="I10" s="26"/>
    </row>
    <row r="11" ht="15" customHeight="1" spans="1:9">
      <c r="A11" s="194">
        <v>1975</v>
      </c>
      <c r="B11" s="167">
        <v>880.4</v>
      </c>
      <c r="C11" s="216">
        <v>106.1</v>
      </c>
      <c r="D11" s="167">
        <v>720.8</v>
      </c>
      <c r="E11" s="167">
        <v>53.5</v>
      </c>
      <c r="F11" s="212">
        <v>38052</v>
      </c>
      <c r="G11" s="212">
        <v>38052</v>
      </c>
      <c r="H11" s="215"/>
      <c r="I11" s="26"/>
    </row>
    <row r="12" ht="15" customHeight="1" spans="1:9">
      <c r="A12" s="194">
        <v>1976</v>
      </c>
      <c r="B12" s="167">
        <v>942</v>
      </c>
      <c r="C12" s="216">
        <v>128.3</v>
      </c>
      <c r="D12" s="167">
        <v>752.4</v>
      </c>
      <c r="E12" s="167">
        <v>61.3</v>
      </c>
      <c r="F12" s="212">
        <v>40051</v>
      </c>
      <c r="G12" s="212">
        <v>40051</v>
      </c>
      <c r="H12" s="215"/>
      <c r="I12" s="26"/>
    </row>
    <row r="13" ht="15" customHeight="1" spans="1:9">
      <c r="A13" s="194">
        <v>1977</v>
      </c>
      <c r="B13" s="167">
        <v>992.6</v>
      </c>
      <c r="C13" s="216">
        <v>123.9</v>
      </c>
      <c r="D13" s="167">
        <v>807.7</v>
      </c>
      <c r="E13" s="167">
        <v>61</v>
      </c>
      <c r="F13" s="212">
        <v>43323</v>
      </c>
      <c r="G13" s="212">
        <v>43323</v>
      </c>
      <c r="H13" s="215"/>
      <c r="I13" s="26"/>
    </row>
    <row r="14" ht="15" customHeight="1" spans="1:9">
      <c r="A14" s="194">
        <v>1978</v>
      </c>
      <c r="B14" s="167">
        <v>1076.4</v>
      </c>
      <c r="C14" s="216">
        <v>130.1</v>
      </c>
      <c r="D14" s="167">
        <v>883.1</v>
      </c>
      <c r="E14" s="167">
        <v>63.2</v>
      </c>
      <c r="F14" s="212">
        <v>46746</v>
      </c>
      <c r="G14" s="212">
        <v>46746</v>
      </c>
      <c r="H14" s="215"/>
      <c r="I14" s="26"/>
    </row>
    <row r="15" ht="15" customHeight="1" spans="1:9">
      <c r="A15" s="194">
        <v>1979</v>
      </c>
      <c r="B15" s="216">
        <v>1171.2</v>
      </c>
      <c r="C15" s="216">
        <v>143.4</v>
      </c>
      <c r="D15" s="167">
        <v>951.9</v>
      </c>
      <c r="E15" s="167">
        <v>75.9</v>
      </c>
      <c r="F15" s="212">
        <v>48806</v>
      </c>
      <c r="G15" s="212">
        <v>48806</v>
      </c>
      <c r="H15" s="215"/>
      <c r="I15" s="26"/>
    </row>
    <row r="16" ht="15" customHeight="1" spans="1:9">
      <c r="A16" s="194">
        <v>1980</v>
      </c>
      <c r="B16" s="216">
        <v>1248.3</v>
      </c>
      <c r="C16" s="216">
        <v>159.5</v>
      </c>
      <c r="D16" s="167">
        <v>1012.2</v>
      </c>
      <c r="E16" s="167">
        <v>76.6</v>
      </c>
      <c r="F16" s="212">
        <v>50598</v>
      </c>
      <c r="G16" s="212">
        <v>50598</v>
      </c>
      <c r="H16" s="215"/>
      <c r="I16" s="26"/>
    </row>
    <row r="17" ht="15" customHeight="1" spans="1:9">
      <c r="A17" s="194">
        <v>1981</v>
      </c>
      <c r="B17" s="216">
        <v>1312.7</v>
      </c>
      <c r="C17" s="216">
        <v>171.8</v>
      </c>
      <c r="D17" s="167">
        <v>1051.8</v>
      </c>
      <c r="E17" s="167">
        <v>89.1</v>
      </c>
      <c r="F17" s="212">
        <v>52322</v>
      </c>
      <c r="G17" s="212">
        <v>52322</v>
      </c>
      <c r="H17" s="215"/>
      <c r="I17" s="26"/>
    </row>
    <row r="18" ht="15" customHeight="1" spans="1:9">
      <c r="A18" s="194">
        <v>1982</v>
      </c>
      <c r="B18" s="167">
        <v>1469.2</v>
      </c>
      <c r="C18" s="216">
        <v>180.6</v>
      </c>
      <c r="D18" s="167">
        <v>1189.3</v>
      </c>
      <c r="E18" s="167">
        <v>99.3</v>
      </c>
      <c r="F18" s="212">
        <v>60054</v>
      </c>
      <c r="G18" s="212">
        <v>60054</v>
      </c>
      <c r="H18" s="215"/>
      <c r="I18" s="26"/>
    </row>
    <row r="19" ht="15" customHeight="1" spans="1:9">
      <c r="A19" s="194">
        <v>1983</v>
      </c>
      <c r="B19" s="167">
        <v>1642.4</v>
      </c>
      <c r="C19" s="216">
        <v>193.5</v>
      </c>
      <c r="D19" s="167">
        <v>1343.9</v>
      </c>
      <c r="E19" s="167">
        <v>105</v>
      </c>
      <c r="F19" s="212">
        <v>68175</v>
      </c>
      <c r="G19" s="212">
        <v>68175</v>
      </c>
      <c r="H19" s="215"/>
      <c r="I19" s="26"/>
    </row>
    <row r="20" ht="15" customHeight="1" spans="1:9">
      <c r="A20" s="194">
        <v>1984</v>
      </c>
      <c r="B20" s="167">
        <v>1935.1</v>
      </c>
      <c r="C20" s="216">
        <v>212.6</v>
      </c>
      <c r="D20" s="167">
        <v>1612</v>
      </c>
      <c r="E20" s="167">
        <v>110.5</v>
      </c>
      <c r="F20" s="212">
        <v>84394</v>
      </c>
      <c r="G20" s="212">
        <v>84394</v>
      </c>
      <c r="H20" s="215"/>
      <c r="I20" s="26"/>
    </row>
    <row r="21" ht="15" customHeight="1" spans="1:9">
      <c r="A21" s="194">
        <v>1985</v>
      </c>
      <c r="B21" s="167">
        <v>2251.1</v>
      </c>
      <c r="C21" s="216">
        <v>221.9</v>
      </c>
      <c r="D21" s="167">
        <v>1891.2</v>
      </c>
      <c r="E21" s="167">
        <v>137.4</v>
      </c>
      <c r="F21" s="212">
        <v>100876</v>
      </c>
      <c r="G21" s="212">
        <v>100876</v>
      </c>
      <c r="H21" s="215"/>
      <c r="I21" s="26"/>
    </row>
    <row r="22" ht="15" customHeight="1" spans="1:9">
      <c r="A22" s="194">
        <v>1986</v>
      </c>
      <c r="B22" s="216">
        <v>2472.9</v>
      </c>
      <c r="C22" s="216">
        <v>242.5</v>
      </c>
      <c r="D22" s="167">
        <v>2076</v>
      </c>
      <c r="E22" s="167">
        <v>153.3</v>
      </c>
      <c r="F22" s="212">
        <v>114591</v>
      </c>
      <c r="G22" s="212">
        <v>114591</v>
      </c>
      <c r="H22" s="215"/>
      <c r="I22" s="26"/>
    </row>
    <row r="23" ht="15" customHeight="1" spans="1:9">
      <c r="A23" s="194">
        <v>1987</v>
      </c>
      <c r="B23" s="216">
        <v>3038.6</v>
      </c>
      <c r="C23" s="216">
        <v>255.2</v>
      </c>
      <c r="D23" s="167">
        <v>2605.5</v>
      </c>
      <c r="E23" s="167">
        <v>177.9</v>
      </c>
      <c r="F23" s="212">
        <v>160430</v>
      </c>
      <c r="G23" s="212">
        <v>160430</v>
      </c>
      <c r="H23" s="215"/>
      <c r="I23" s="26"/>
    </row>
    <row r="24" ht="15" customHeight="1" spans="1:9">
      <c r="A24" s="194">
        <v>1988</v>
      </c>
      <c r="B24" s="216">
        <v>3199</v>
      </c>
      <c r="C24" s="216">
        <v>284.4</v>
      </c>
      <c r="D24" s="167">
        <v>2723</v>
      </c>
      <c r="E24" s="167">
        <v>190.6</v>
      </c>
      <c r="F24" s="212">
        <v>173828</v>
      </c>
      <c r="G24" s="212">
        <v>173828</v>
      </c>
      <c r="H24" s="215"/>
      <c r="I24" s="26"/>
    </row>
    <row r="25" ht="15" customHeight="1" spans="1:9">
      <c r="A25" s="194">
        <v>1989</v>
      </c>
      <c r="B25" s="167">
        <v>3112.3</v>
      </c>
      <c r="C25" s="167">
        <v>254.1</v>
      </c>
      <c r="D25" s="167">
        <v>2684.2</v>
      </c>
      <c r="E25" s="167">
        <v>171.5</v>
      </c>
      <c r="F25" s="212">
        <v>186919</v>
      </c>
      <c r="G25" s="212">
        <v>186919</v>
      </c>
      <c r="H25" s="215"/>
      <c r="I25" s="26"/>
    </row>
    <row r="26" ht="15" customHeight="1" spans="1:9">
      <c r="A26" s="194">
        <v>1990</v>
      </c>
      <c r="B26" s="167">
        <v>3326.2</v>
      </c>
      <c r="C26" s="216">
        <v>209.2</v>
      </c>
      <c r="D26" s="167">
        <v>2941.2</v>
      </c>
      <c r="E26" s="167">
        <v>171.4</v>
      </c>
      <c r="F26" s="212">
        <v>200726</v>
      </c>
      <c r="G26" s="212">
        <v>200726</v>
      </c>
      <c r="H26" s="215"/>
      <c r="I26" s="26"/>
    </row>
    <row r="27" ht="15" customHeight="1" spans="1:9">
      <c r="A27" s="194">
        <v>1991</v>
      </c>
      <c r="B27" s="167">
        <v>3519.8</v>
      </c>
      <c r="C27" s="216">
        <v>222.9</v>
      </c>
      <c r="D27" s="167">
        <v>3231.1</v>
      </c>
      <c r="E27" s="167">
        <v>57.6</v>
      </c>
      <c r="F27" s="212">
        <v>209040</v>
      </c>
      <c r="G27" s="212">
        <v>209013</v>
      </c>
      <c r="H27" s="215">
        <v>27</v>
      </c>
      <c r="I27" s="26"/>
    </row>
    <row r="28" ht="15" customHeight="1" spans="1:9">
      <c r="A28" s="194">
        <v>1992</v>
      </c>
      <c r="B28" s="167">
        <v>3727.9</v>
      </c>
      <c r="C28" s="216">
        <v>194.8</v>
      </c>
      <c r="D28" s="167">
        <v>3446.9</v>
      </c>
      <c r="E28" s="167">
        <v>75.8</v>
      </c>
      <c r="F28" s="212">
        <v>231155</v>
      </c>
      <c r="G28" s="212">
        <v>230263</v>
      </c>
      <c r="H28" s="215">
        <v>892</v>
      </c>
      <c r="I28" s="26"/>
    </row>
    <row r="29" ht="15" customHeight="1" spans="1:9">
      <c r="A29" s="194">
        <v>1993</v>
      </c>
      <c r="B29" s="216">
        <v>3785</v>
      </c>
      <c r="C29" s="216">
        <v>235.8</v>
      </c>
      <c r="D29" s="167">
        <v>3424.1</v>
      </c>
      <c r="E29" s="167">
        <v>109.5</v>
      </c>
      <c r="F29" s="212">
        <v>218595</v>
      </c>
      <c r="G29" s="212">
        <v>216924</v>
      </c>
      <c r="H29" s="215">
        <v>1671</v>
      </c>
      <c r="I29" s="26"/>
    </row>
    <row r="30" ht="15" customHeight="1" spans="1:9">
      <c r="A30" s="194">
        <v>1994</v>
      </c>
      <c r="B30" s="216">
        <v>3724.7</v>
      </c>
      <c r="C30" s="216">
        <v>251.7</v>
      </c>
      <c r="D30" s="167">
        <v>3334</v>
      </c>
      <c r="E30" s="167">
        <v>119.8</v>
      </c>
      <c r="F30" s="212">
        <v>220893</v>
      </c>
      <c r="G30" s="212">
        <v>220060</v>
      </c>
      <c r="H30" s="215">
        <v>833</v>
      </c>
      <c r="I30" s="26"/>
    </row>
    <row r="31" ht="15" customHeight="1" spans="1:9">
      <c r="A31" s="194">
        <v>1995</v>
      </c>
      <c r="B31" s="216">
        <v>3612.6</v>
      </c>
      <c r="C31" s="216">
        <v>213.4</v>
      </c>
      <c r="D31" s="167">
        <v>3245.8</v>
      </c>
      <c r="E31" s="167">
        <v>124.9</v>
      </c>
      <c r="F31" s="212">
        <v>234808</v>
      </c>
      <c r="G31" s="212">
        <v>234116</v>
      </c>
      <c r="H31" s="215">
        <v>692</v>
      </c>
      <c r="I31" s="26"/>
    </row>
    <row r="32" ht="15" customHeight="1" spans="1:9">
      <c r="A32" s="194">
        <v>1996</v>
      </c>
      <c r="B32" s="167">
        <v>3861.1</v>
      </c>
      <c r="C32" s="167">
        <v>176</v>
      </c>
      <c r="D32" s="167">
        <v>3500.1</v>
      </c>
      <c r="E32" s="167">
        <v>154.8</v>
      </c>
      <c r="F32" s="212">
        <v>254398</v>
      </c>
      <c r="G32" s="212">
        <v>234014</v>
      </c>
      <c r="H32" s="215">
        <v>20384</v>
      </c>
      <c r="I32" s="26"/>
    </row>
    <row r="33" ht="15" customHeight="1" spans="1:9">
      <c r="A33" s="194">
        <v>1997</v>
      </c>
      <c r="B33" s="167">
        <v>4088.6</v>
      </c>
      <c r="C33" s="167">
        <v>184.4</v>
      </c>
      <c r="D33" s="167">
        <v>3683.8</v>
      </c>
      <c r="E33" s="167">
        <v>193.1</v>
      </c>
      <c r="F33" s="212">
        <v>296608</v>
      </c>
      <c r="G33" s="212">
        <v>269469</v>
      </c>
      <c r="H33" s="215">
        <v>27139</v>
      </c>
      <c r="I33" s="26"/>
    </row>
    <row r="34" ht="15" customHeight="1" spans="1:9">
      <c r="A34" s="194">
        <v>1998</v>
      </c>
      <c r="B34" s="167">
        <v>4728.5</v>
      </c>
      <c r="C34" s="167">
        <v>184</v>
      </c>
      <c r="D34" s="167">
        <v>4357.2</v>
      </c>
      <c r="E34" s="167">
        <v>159.3</v>
      </c>
      <c r="F34" s="212">
        <v>349214</v>
      </c>
      <c r="G34" s="212">
        <v>317608</v>
      </c>
      <c r="H34" s="215">
        <v>31606</v>
      </c>
      <c r="I34" s="26"/>
    </row>
    <row r="35" ht="15" customHeight="1" spans="1:9">
      <c r="A35" s="194">
        <v>1999</v>
      </c>
      <c r="B35" s="167">
        <v>5392.3</v>
      </c>
      <c r="C35" s="167">
        <v>208.4</v>
      </c>
      <c r="D35" s="167">
        <v>5031.5</v>
      </c>
      <c r="E35" s="167">
        <v>121.9</v>
      </c>
      <c r="F35" s="212">
        <v>414669</v>
      </c>
      <c r="G35" s="212">
        <v>390355</v>
      </c>
      <c r="H35" s="215">
        <v>24314</v>
      </c>
      <c r="I35" s="26"/>
    </row>
    <row r="36" ht="15" customHeight="1" spans="1:9">
      <c r="A36" s="194">
        <v>2000</v>
      </c>
      <c r="B36" s="216">
        <v>6355.7</v>
      </c>
      <c r="C36" s="167">
        <v>228.2</v>
      </c>
      <c r="D36" s="167">
        <v>5974.4</v>
      </c>
      <c r="E36" s="167">
        <v>119.6</v>
      </c>
      <c r="F36" s="212">
        <v>416285</v>
      </c>
      <c r="G36" s="212">
        <v>406240</v>
      </c>
      <c r="H36" s="215">
        <v>10045</v>
      </c>
      <c r="I36" s="26"/>
    </row>
    <row r="37" ht="15" customHeight="1" spans="1:9">
      <c r="A37" s="194">
        <v>2001</v>
      </c>
      <c r="B37" s="216">
        <v>6841.2</v>
      </c>
      <c r="C37" s="167">
        <v>252.6</v>
      </c>
      <c r="D37" s="167">
        <v>6334</v>
      </c>
      <c r="E37" s="167">
        <v>220.9</v>
      </c>
      <c r="F37" s="212">
        <v>474403</v>
      </c>
      <c r="G37" s="212">
        <v>447960</v>
      </c>
      <c r="H37" s="215">
        <v>26443</v>
      </c>
      <c r="I37" s="26"/>
    </row>
    <row r="38" ht="15" customHeight="1" spans="1:9">
      <c r="A38" s="194">
        <v>2002</v>
      </c>
      <c r="B38" s="216">
        <v>7875.8</v>
      </c>
      <c r="C38" s="167">
        <v>253.4</v>
      </c>
      <c r="D38" s="167">
        <v>7289</v>
      </c>
      <c r="E38" s="167">
        <v>295</v>
      </c>
      <c r="F38" s="212">
        <v>533057</v>
      </c>
      <c r="G38" s="212">
        <v>503806</v>
      </c>
      <c r="H38" s="215">
        <v>29251</v>
      </c>
      <c r="I38" s="26"/>
    </row>
    <row r="39" ht="15" customHeight="1" spans="1:9">
      <c r="A39" s="194">
        <v>2003</v>
      </c>
      <c r="B39" s="167">
        <v>7736.3</v>
      </c>
      <c r="C39" s="167">
        <v>200.7</v>
      </c>
      <c r="D39" s="167">
        <v>7211</v>
      </c>
      <c r="E39" s="167">
        <v>287</v>
      </c>
      <c r="F39" s="212">
        <v>533373</v>
      </c>
      <c r="G39" s="212">
        <v>502253</v>
      </c>
      <c r="H39" s="215">
        <v>31120</v>
      </c>
      <c r="I39" s="26"/>
    </row>
    <row r="40" ht="15" customHeight="1" spans="1:9">
      <c r="A40" s="194">
        <v>2004</v>
      </c>
      <c r="B40" s="167">
        <v>8733.5</v>
      </c>
      <c r="C40" s="167">
        <v>231.3</v>
      </c>
      <c r="D40" s="167">
        <v>8194</v>
      </c>
      <c r="E40" s="167">
        <v>257</v>
      </c>
      <c r="F40" s="212">
        <v>595876</v>
      </c>
      <c r="G40" s="212">
        <v>567915</v>
      </c>
      <c r="H40" s="215">
        <v>27961</v>
      </c>
      <c r="I40" s="26"/>
    </row>
    <row r="41" ht="15" customHeight="1" spans="1:9">
      <c r="A41" s="194">
        <v>2005</v>
      </c>
      <c r="B41" s="167">
        <v>9315</v>
      </c>
      <c r="C41" s="167">
        <v>246.8</v>
      </c>
      <c r="D41" s="167">
        <v>8759</v>
      </c>
      <c r="E41" s="167">
        <v>250</v>
      </c>
      <c r="F41" s="212">
        <v>606038</v>
      </c>
      <c r="G41" s="212">
        <v>578409</v>
      </c>
      <c r="H41" s="215">
        <v>27629</v>
      </c>
      <c r="I41" s="26"/>
    </row>
    <row r="42" ht="15" customHeight="1" spans="1:9">
      <c r="A42" s="194">
        <v>2006</v>
      </c>
      <c r="B42" s="167">
        <v>9797.6</v>
      </c>
      <c r="C42" s="167">
        <v>305.4</v>
      </c>
      <c r="D42" s="167">
        <v>9142</v>
      </c>
      <c r="E42" s="167">
        <v>277</v>
      </c>
      <c r="F42" s="212">
        <v>625094</v>
      </c>
      <c r="G42" s="212">
        <v>597767</v>
      </c>
      <c r="H42" s="215">
        <v>27327</v>
      </c>
      <c r="I42" s="26"/>
    </row>
    <row r="43" ht="15" customHeight="1" spans="1:9">
      <c r="A43" s="194">
        <v>2007</v>
      </c>
      <c r="B43" s="216">
        <v>11233.1</v>
      </c>
      <c r="C43" s="167">
        <v>339.4</v>
      </c>
      <c r="D43" s="167">
        <v>10455</v>
      </c>
      <c r="E43" s="167">
        <v>352</v>
      </c>
      <c r="F43" s="212">
        <v>734983</v>
      </c>
      <c r="G43" s="212">
        <v>695270</v>
      </c>
      <c r="H43" s="215">
        <v>39713</v>
      </c>
      <c r="I43" s="26"/>
    </row>
    <row r="44" ht="15" customHeight="1" spans="1:9">
      <c r="A44" s="194">
        <v>2008</v>
      </c>
      <c r="B44" s="216">
        <v>12965.2</v>
      </c>
      <c r="C44" s="167">
        <v>363.8</v>
      </c>
      <c r="D44" s="167">
        <v>29068</v>
      </c>
      <c r="E44" s="167">
        <v>367</v>
      </c>
      <c r="F44" s="212">
        <v>1154156</v>
      </c>
      <c r="G44" s="212">
        <v>1115422</v>
      </c>
      <c r="H44" s="215">
        <v>38734</v>
      </c>
      <c r="I44" s="26"/>
    </row>
    <row r="45" ht="15" customHeight="1" spans="1:9">
      <c r="A45" s="194">
        <v>2009</v>
      </c>
      <c r="B45" s="216">
        <v>31243.7</v>
      </c>
      <c r="C45" s="167">
        <v>339.5</v>
      </c>
      <c r="D45" s="167">
        <v>30333</v>
      </c>
      <c r="E45" s="167">
        <v>458</v>
      </c>
      <c r="F45" s="212">
        <v>1203319</v>
      </c>
      <c r="G45" s="212">
        <v>1155210</v>
      </c>
      <c r="H45" s="215">
        <v>48109</v>
      </c>
      <c r="I45" s="26"/>
    </row>
    <row r="46" ht="15" customHeight="1" spans="1:9">
      <c r="A46" s="194">
        <v>2010</v>
      </c>
      <c r="B46" s="167">
        <v>33612.8</v>
      </c>
      <c r="C46" s="167">
        <v>374.2</v>
      </c>
      <c r="D46" s="167">
        <v>32598</v>
      </c>
      <c r="E46" s="167">
        <v>507</v>
      </c>
      <c r="F46" s="212">
        <v>1237867</v>
      </c>
      <c r="G46" s="212">
        <v>1180484</v>
      </c>
      <c r="H46" s="215">
        <v>57383</v>
      </c>
      <c r="I46" s="26"/>
    </row>
    <row r="47" ht="15" customHeight="1" spans="1:9">
      <c r="A47" s="194">
        <v>2011</v>
      </c>
      <c r="B47" s="167">
        <v>33875.3</v>
      </c>
      <c r="C47" s="167">
        <v>409.2</v>
      </c>
      <c r="D47" s="167">
        <v>32753</v>
      </c>
      <c r="E47" s="167">
        <v>579</v>
      </c>
      <c r="F47" s="212">
        <v>1295668</v>
      </c>
      <c r="G47" s="212">
        <v>1232067</v>
      </c>
      <c r="H47" s="215">
        <v>63601</v>
      </c>
      <c r="I47" s="26"/>
    </row>
    <row r="48" ht="15" customHeight="1" spans="1:9">
      <c r="A48" s="194">
        <v>2012</v>
      </c>
      <c r="B48" s="167">
        <v>35896.8</v>
      </c>
      <c r="C48" s="167">
        <v>442.2</v>
      </c>
      <c r="D48" s="167">
        <v>34656</v>
      </c>
      <c r="E48" s="167">
        <v>640</v>
      </c>
      <c r="F48" s="212">
        <v>1368539</v>
      </c>
      <c r="G48" s="212">
        <v>1305539</v>
      </c>
      <c r="H48" s="215">
        <v>63000</v>
      </c>
      <c r="I48" s="26"/>
    </row>
    <row r="49" ht="15" customHeight="1" spans="1:9">
      <c r="A49" s="194" t="s">
        <v>8</v>
      </c>
      <c r="B49" s="167">
        <v>7576.2</v>
      </c>
      <c r="C49" s="167">
        <v>463.5</v>
      </c>
      <c r="D49" s="167">
        <v>6238</v>
      </c>
      <c r="E49" s="167">
        <v>704</v>
      </c>
      <c r="F49" s="212">
        <v>545315</v>
      </c>
      <c r="G49" s="212">
        <v>483877</v>
      </c>
      <c r="H49" s="215">
        <v>61438</v>
      </c>
      <c r="I49" s="26"/>
    </row>
    <row r="50" ht="15" customHeight="1" spans="1:9">
      <c r="A50" s="194" t="s">
        <v>9</v>
      </c>
      <c r="B50" s="216">
        <v>7972.1</v>
      </c>
      <c r="C50" s="167">
        <v>438</v>
      </c>
      <c r="D50" s="167">
        <v>6704</v>
      </c>
      <c r="E50" s="167">
        <v>626</v>
      </c>
      <c r="F50" s="212">
        <v>590516</v>
      </c>
      <c r="G50" s="212">
        <v>528923</v>
      </c>
      <c r="H50" s="215">
        <v>61593</v>
      </c>
      <c r="I50" s="26"/>
    </row>
    <row r="51" ht="15" customHeight="1" spans="1:9">
      <c r="A51" s="190" t="s">
        <v>10</v>
      </c>
      <c r="B51" s="191">
        <v>6285.88</v>
      </c>
      <c r="C51" s="191">
        <v>627.04</v>
      </c>
      <c r="D51" s="191">
        <v>4822</v>
      </c>
      <c r="E51" s="191">
        <v>640</v>
      </c>
      <c r="F51" s="217">
        <f>G51+H51</f>
        <v>526046</v>
      </c>
      <c r="G51" s="217">
        <v>463277</v>
      </c>
      <c r="H51" s="218">
        <v>62769</v>
      </c>
      <c r="I51" s="26"/>
    </row>
    <row r="52" ht="15" customHeight="1" spans="1:9">
      <c r="A52" s="190">
        <v>2016</v>
      </c>
      <c r="B52" s="191">
        <v>6609.07</v>
      </c>
      <c r="C52" s="191">
        <v>701.7</v>
      </c>
      <c r="D52" s="191">
        <v>5019</v>
      </c>
      <c r="E52" s="191">
        <v>651.34</v>
      </c>
      <c r="F52" s="217">
        <v>530826</v>
      </c>
      <c r="G52" s="217">
        <v>463289</v>
      </c>
      <c r="H52" s="218">
        <v>67537</v>
      </c>
      <c r="I52" s="26"/>
    </row>
    <row r="53" ht="15" customHeight="1" spans="1:9">
      <c r="A53" s="194">
        <v>2017</v>
      </c>
      <c r="B53" s="167">
        <v>6968.27</v>
      </c>
      <c r="C53" s="167">
        <v>871.11</v>
      </c>
      <c r="D53" s="167">
        <v>5076</v>
      </c>
      <c r="E53" s="167">
        <v>720.52</v>
      </c>
      <c r="F53" s="212">
        <v>537023</v>
      </c>
      <c r="G53" s="212">
        <v>465448</v>
      </c>
      <c r="H53" s="218">
        <v>71575.15</v>
      </c>
      <c r="I53" s="26"/>
    </row>
    <row r="54" s="176" customFormat="1" ht="15" customHeight="1" spans="1:9">
      <c r="A54" s="194" t="s">
        <v>11</v>
      </c>
      <c r="B54" s="167">
        <v>7305.61</v>
      </c>
      <c r="C54" s="167">
        <v>1006.6</v>
      </c>
      <c r="D54" s="167">
        <v>5174</v>
      </c>
      <c r="E54" s="167">
        <v>738.12</v>
      </c>
      <c r="F54" s="212">
        <v>557944</v>
      </c>
      <c r="G54" s="212">
        <v>481484</v>
      </c>
      <c r="H54" s="218">
        <v>76460</v>
      </c>
      <c r="I54" s="224"/>
    </row>
    <row r="55" s="176" customFormat="1" ht="15" customHeight="1" spans="1:9">
      <c r="A55" s="219" t="s">
        <v>12</v>
      </c>
      <c r="B55" s="220">
        <v>7386.41</v>
      </c>
      <c r="C55" s="220">
        <v>1095.49</v>
      </c>
      <c r="D55" s="220">
        <v>5098</v>
      </c>
      <c r="E55" s="220">
        <v>733.8</v>
      </c>
      <c r="F55" s="221">
        <v>561283</v>
      </c>
      <c r="G55" s="221">
        <v>483054</v>
      </c>
      <c r="H55" s="222">
        <v>78229.05</v>
      </c>
      <c r="I55" s="225"/>
    </row>
    <row r="56" s="202" customFormat="1" ht="75" customHeight="1" spans="1:9">
      <c r="A56" s="223" t="s">
        <v>13</v>
      </c>
      <c r="B56" s="223"/>
      <c r="C56" s="223"/>
      <c r="D56" s="223"/>
      <c r="E56" s="223"/>
      <c r="F56" s="223"/>
      <c r="G56" s="223"/>
      <c r="H56" s="223"/>
      <c r="I56" s="226"/>
    </row>
  </sheetData>
  <mergeCells count="6">
    <mergeCell ref="A1:H1"/>
    <mergeCell ref="C2:E2"/>
    <mergeCell ref="A56:H56"/>
    <mergeCell ref="A2:A3"/>
    <mergeCell ref="B2:B3"/>
    <mergeCell ref="F2:F3"/>
  </mergeCells>
  <pageMargins left="0.747916666666667" right="0.708333333333333" top="0.826388888888889" bottom="0.826388888888889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51"/>
  <sheetViews>
    <sheetView workbookViewId="0">
      <selection activeCell="H9" sqref="H9"/>
    </sheetView>
  </sheetViews>
  <sheetFormatPr defaultColWidth="9" defaultRowHeight="14.25"/>
  <cols>
    <col min="1" max="1" width="26.625" style="22" customWidth="1"/>
    <col min="2" max="2" width="13" style="22" customWidth="1"/>
    <col min="3" max="4" width="12.25" style="22" customWidth="1"/>
    <col min="5" max="256" width="9" style="22"/>
    <col min="257" max="257" width="26.625" style="22" customWidth="1"/>
    <col min="258" max="258" width="13" style="22" customWidth="1"/>
    <col min="259" max="260" width="12.25" style="22" customWidth="1"/>
    <col min="261" max="512" width="9" style="22"/>
    <col min="513" max="513" width="26.625" style="22" customWidth="1"/>
    <col min="514" max="514" width="13" style="22" customWidth="1"/>
    <col min="515" max="516" width="12.25" style="22" customWidth="1"/>
    <col min="517" max="768" width="9" style="22"/>
    <col min="769" max="769" width="26.625" style="22" customWidth="1"/>
    <col min="770" max="770" width="13" style="22" customWidth="1"/>
    <col min="771" max="772" width="12.25" style="22" customWidth="1"/>
    <col min="773" max="1024" width="9" style="22"/>
    <col min="1025" max="1025" width="26.625" style="22" customWidth="1"/>
    <col min="1026" max="1026" width="13" style="22" customWidth="1"/>
    <col min="1027" max="1028" width="12.25" style="22" customWidth="1"/>
    <col min="1029" max="1280" width="9" style="22"/>
    <col min="1281" max="1281" width="26.625" style="22" customWidth="1"/>
    <col min="1282" max="1282" width="13" style="22" customWidth="1"/>
    <col min="1283" max="1284" width="12.25" style="22" customWidth="1"/>
    <col min="1285" max="1536" width="9" style="22"/>
    <col min="1537" max="1537" width="26.625" style="22" customWidth="1"/>
    <col min="1538" max="1538" width="13" style="22" customWidth="1"/>
    <col min="1539" max="1540" width="12.25" style="22" customWidth="1"/>
    <col min="1541" max="1792" width="9" style="22"/>
    <col min="1793" max="1793" width="26.625" style="22" customWidth="1"/>
    <col min="1794" max="1794" width="13" style="22" customWidth="1"/>
    <col min="1795" max="1796" width="12.25" style="22" customWidth="1"/>
    <col min="1797" max="2048" width="9" style="22"/>
    <col min="2049" max="2049" width="26.625" style="22" customWidth="1"/>
    <col min="2050" max="2050" width="13" style="22" customWidth="1"/>
    <col min="2051" max="2052" width="12.25" style="22" customWidth="1"/>
    <col min="2053" max="2304" width="9" style="22"/>
    <col min="2305" max="2305" width="26.625" style="22" customWidth="1"/>
    <col min="2306" max="2306" width="13" style="22" customWidth="1"/>
    <col min="2307" max="2308" width="12.25" style="22" customWidth="1"/>
    <col min="2309" max="2560" width="9" style="22"/>
    <col min="2561" max="2561" width="26.625" style="22" customWidth="1"/>
    <col min="2562" max="2562" width="13" style="22" customWidth="1"/>
    <col min="2563" max="2564" width="12.25" style="22" customWidth="1"/>
    <col min="2565" max="2816" width="9" style="22"/>
    <col min="2817" max="2817" width="26.625" style="22" customWidth="1"/>
    <col min="2818" max="2818" width="13" style="22" customWidth="1"/>
    <col min="2819" max="2820" width="12.25" style="22" customWidth="1"/>
    <col min="2821" max="3072" width="9" style="22"/>
    <col min="3073" max="3073" width="26.625" style="22" customWidth="1"/>
    <col min="3074" max="3074" width="13" style="22" customWidth="1"/>
    <col min="3075" max="3076" width="12.25" style="22" customWidth="1"/>
    <col min="3077" max="3328" width="9" style="22"/>
    <col min="3329" max="3329" width="26.625" style="22" customWidth="1"/>
    <col min="3330" max="3330" width="13" style="22" customWidth="1"/>
    <col min="3331" max="3332" width="12.25" style="22" customWidth="1"/>
    <col min="3333" max="3584" width="9" style="22"/>
    <col min="3585" max="3585" width="26.625" style="22" customWidth="1"/>
    <col min="3586" max="3586" width="13" style="22" customWidth="1"/>
    <col min="3587" max="3588" width="12.25" style="22" customWidth="1"/>
    <col min="3589" max="3840" width="9" style="22"/>
    <col min="3841" max="3841" width="26.625" style="22" customWidth="1"/>
    <col min="3842" max="3842" width="13" style="22" customWidth="1"/>
    <col min="3843" max="3844" width="12.25" style="22" customWidth="1"/>
    <col min="3845" max="4096" width="9" style="22"/>
    <col min="4097" max="4097" width="26.625" style="22" customWidth="1"/>
    <col min="4098" max="4098" width="13" style="22" customWidth="1"/>
    <col min="4099" max="4100" width="12.25" style="22" customWidth="1"/>
    <col min="4101" max="4352" width="9" style="22"/>
    <col min="4353" max="4353" width="26.625" style="22" customWidth="1"/>
    <col min="4354" max="4354" width="13" style="22" customWidth="1"/>
    <col min="4355" max="4356" width="12.25" style="22" customWidth="1"/>
    <col min="4357" max="4608" width="9" style="22"/>
    <col min="4609" max="4609" width="26.625" style="22" customWidth="1"/>
    <col min="4610" max="4610" width="13" style="22" customWidth="1"/>
    <col min="4611" max="4612" width="12.25" style="22" customWidth="1"/>
    <col min="4613" max="4864" width="9" style="22"/>
    <col min="4865" max="4865" width="26.625" style="22" customWidth="1"/>
    <col min="4866" max="4866" width="13" style="22" customWidth="1"/>
    <col min="4867" max="4868" width="12.25" style="22" customWidth="1"/>
    <col min="4869" max="5120" width="9" style="22"/>
    <col min="5121" max="5121" width="26.625" style="22" customWidth="1"/>
    <col min="5122" max="5122" width="13" style="22" customWidth="1"/>
    <col min="5123" max="5124" width="12.25" style="22" customWidth="1"/>
    <col min="5125" max="5376" width="9" style="22"/>
    <col min="5377" max="5377" width="26.625" style="22" customWidth="1"/>
    <col min="5378" max="5378" width="13" style="22" customWidth="1"/>
    <col min="5379" max="5380" width="12.25" style="22" customWidth="1"/>
    <col min="5381" max="5632" width="9" style="22"/>
    <col min="5633" max="5633" width="26.625" style="22" customWidth="1"/>
    <col min="5634" max="5634" width="13" style="22" customWidth="1"/>
    <col min="5635" max="5636" width="12.25" style="22" customWidth="1"/>
    <col min="5637" max="5888" width="9" style="22"/>
    <col min="5889" max="5889" width="26.625" style="22" customWidth="1"/>
    <col min="5890" max="5890" width="13" style="22" customWidth="1"/>
    <col min="5891" max="5892" width="12.25" style="22" customWidth="1"/>
    <col min="5893" max="6144" width="9" style="22"/>
    <col min="6145" max="6145" width="26.625" style="22" customWidth="1"/>
    <col min="6146" max="6146" width="13" style="22" customWidth="1"/>
    <col min="6147" max="6148" width="12.25" style="22" customWidth="1"/>
    <col min="6149" max="6400" width="9" style="22"/>
    <col min="6401" max="6401" width="26.625" style="22" customWidth="1"/>
    <col min="6402" max="6402" width="13" style="22" customWidth="1"/>
    <col min="6403" max="6404" width="12.25" style="22" customWidth="1"/>
    <col min="6405" max="6656" width="9" style="22"/>
    <col min="6657" max="6657" width="26.625" style="22" customWidth="1"/>
    <col min="6658" max="6658" width="13" style="22" customWidth="1"/>
    <col min="6659" max="6660" width="12.25" style="22" customWidth="1"/>
    <col min="6661" max="6912" width="9" style="22"/>
    <col min="6913" max="6913" width="26.625" style="22" customWidth="1"/>
    <col min="6914" max="6914" width="13" style="22" customWidth="1"/>
    <col min="6915" max="6916" width="12.25" style="22" customWidth="1"/>
    <col min="6917" max="7168" width="9" style="22"/>
    <col min="7169" max="7169" width="26.625" style="22" customWidth="1"/>
    <col min="7170" max="7170" width="13" style="22" customWidth="1"/>
    <col min="7171" max="7172" width="12.25" style="22" customWidth="1"/>
    <col min="7173" max="7424" width="9" style="22"/>
    <col min="7425" max="7425" width="26.625" style="22" customWidth="1"/>
    <col min="7426" max="7426" width="13" style="22" customWidth="1"/>
    <col min="7427" max="7428" width="12.25" style="22" customWidth="1"/>
    <col min="7429" max="7680" width="9" style="22"/>
    <col min="7681" max="7681" width="26.625" style="22" customWidth="1"/>
    <col min="7682" max="7682" width="13" style="22" customWidth="1"/>
    <col min="7683" max="7684" width="12.25" style="22" customWidth="1"/>
    <col min="7685" max="7936" width="9" style="22"/>
    <col min="7937" max="7937" width="26.625" style="22" customWidth="1"/>
    <col min="7938" max="7938" width="13" style="22" customWidth="1"/>
    <col min="7939" max="7940" width="12.25" style="22" customWidth="1"/>
    <col min="7941" max="8192" width="9" style="22"/>
    <col min="8193" max="8193" width="26.625" style="22" customWidth="1"/>
    <col min="8194" max="8194" width="13" style="22" customWidth="1"/>
    <col min="8195" max="8196" width="12.25" style="22" customWidth="1"/>
    <col min="8197" max="8448" width="9" style="22"/>
    <col min="8449" max="8449" width="26.625" style="22" customWidth="1"/>
    <col min="8450" max="8450" width="13" style="22" customWidth="1"/>
    <col min="8451" max="8452" width="12.25" style="22" customWidth="1"/>
    <col min="8453" max="8704" width="9" style="22"/>
    <col min="8705" max="8705" width="26.625" style="22" customWidth="1"/>
    <col min="8706" max="8706" width="13" style="22" customWidth="1"/>
    <col min="8707" max="8708" width="12.25" style="22" customWidth="1"/>
    <col min="8709" max="8960" width="9" style="22"/>
    <col min="8961" max="8961" width="26.625" style="22" customWidth="1"/>
    <col min="8962" max="8962" width="13" style="22" customWidth="1"/>
    <col min="8963" max="8964" width="12.25" style="22" customWidth="1"/>
    <col min="8965" max="9216" width="9" style="22"/>
    <col min="9217" max="9217" width="26.625" style="22" customWidth="1"/>
    <col min="9218" max="9218" width="13" style="22" customWidth="1"/>
    <col min="9219" max="9220" width="12.25" style="22" customWidth="1"/>
    <col min="9221" max="9472" width="9" style="22"/>
    <col min="9473" max="9473" width="26.625" style="22" customWidth="1"/>
    <col min="9474" max="9474" width="13" style="22" customWidth="1"/>
    <col min="9475" max="9476" width="12.25" style="22" customWidth="1"/>
    <col min="9477" max="9728" width="9" style="22"/>
    <col min="9729" max="9729" width="26.625" style="22" customWidth="1"/>
    <col min="9730" max="9730" width="13" style="22" customWidth="1"/>
    <col min="9731" max="9732" width="12.25" style="22" customWidth="1"/>
    <col min="9733" max="9984" width="9" style="22"/>
    <col min="9985" max="9985" width="26.625" style="22" customWidth="1"/>
    <col min="9986" max="9986" width="13" style="22" customWidth="1"/>
    <col min="9987" max="9988" width="12.25" style="22" customWidth="1"/>
    <col min="9989" max="10240" width="9" style="22"/>
    <col min="10241" max="10241" width="26.625" style="22" customWidth="1"/>
    <col min="10242" max="10242" width="13" style="22" customWidth="1"/>
    <col min="10243" max="10244" width="12.25" style="22" customWidth="1"/>
    <col min="10245" max="10496" width="9" style="22"/>
    <col min="10497" max="10497" width="26.625" style="22" customWidth="1"/>
    <col min="10498" max="10498" width="13" style="22" customWidth="1"/>
    <col min="10499" max="10500" width="12.25" style="22" customWidth="1"/>
    <col min="10501" max="10752" width="9" style="22"/>
    <col min="10753" max="10753" width="26.625" style="22" customWidth="1"/>
    <col min="10754" max="10754" width="13" style="22" customWidth="1"/>
    <col min="10755" max="10756" width="12.25" style="22" customWidth="1"/>
    <col min="10757" max="11008" width="9" style="22"/>
    <col min="11009" max="11009" width="26.625" style="22" customWidth="1"/>
    <col min="11010" max="11010" width="13" style="22" customWidth="1"/>
    <col min="11011" max="11012" width="12.25" style="22" customWidth="1"/>
    <col min="11013" max="11264" width="9" style="22"/>
    <col min="11265" max="11265" width="26.625" style="22" customWidth="1"/>
    <col min="11266" max="11266" width="13" style="22" customWidth="1"/>
    <col min="11267" max="11268" width="12.25" style="22" customWidth="1"/>
    <col min="11269" max="11520" width="9" style="22"/>
    <col min="11521" max="11521" width="26.625" style="22" customWidth="1"/>
    <col min="11522" max="11522" width="13" style="22" customWidth="1"/>
    <col min="11523" max="11524" width="12.25" style="22" customWidth="1"/>
    <col min="11525" max="11776" width="9" style="22"/>
    <col min="11777" max="11777" width="26.625" style="22" customWidth="1"/>
    <col min="11778" max="11778" width="13" style="22" customWidth="1"/>
    <col min="11779" max="11780" width="12.25" style="22" customWidth="1"/>
    <col min="11781" max="12032" width="9" style="22"/>
    <col min="12033" max="12033" width="26.625" style="22" customWidth="1"/>
    <col min="12034" max="12034" width="13" style="22" customWidth="1"/>
    <col min="12035" max="12036" width="12.25" style="22" customWidth="1"/>
    <col min="12037" max="12288" width="9" style="22"/>
    <col min="12289" max="12289" width="26.625" style="22" customWidth="1"/>
    <col min="12290" max="12290" width="13" style="22" customWidth="1"/>
    <col min="12291" max="12292" width="12.25" style="22" customWidth="1"/>
    <col min="12293" max="12544" width="9" style="22"/>
    <col min="12545" max="12545" width="26.625" style="22" customWidth="1"/>
    <col min="12546" max="12546" width="13" style="22" customWidth="1"/>
    <col min="12547" max="12548" width="12.25" style="22" customWidth="1"/>
    <col min="12549" max="12800" width="9" style="22"/>
    <col min="12801" max="12801" width="26.625" style="22" customWidth="1"/>
    <col min="12802" max="12802" width="13" style="22" customWidth="1"/>
    <col min="12803" max="12804" width="12.25" style="22" customWidth="1"/>
    <col min="12805" max="13056" width="9" style="22"/>
    <col min="13057" max="13057" width="26.625" style="22" customWidth="1"/>
    <col min="13058" max="13058" width="13" style="22" customWidth="1"/>
    <col min="13059" max="13060" width="12.25" style="22" customWidth="1"/>
    <col min="13061" max="13312" width="9" style="22"/>
    <col min="13313" max="13313" width="26.625" style="22" customWidth="1"/>
    <col min="13314" max="13314" width="13" style="22" customWidth="1"/>
    <col min="13315" max="13316" width="12.25" style="22" customWidth="1"/>
    <col min="13317" max="13568" width="9" style="22"/>
    <col min="13569" max="13569" width="26.625" style="22" customWidth="1"/>
    <col min="13570" max="13570" width="13" style="22" customWidth="1"/>
    <col min="13571" max="13572" width="12.25" style="22" customWidth="1"/>
    <col min="13573" max="13824" width="9" style="22"/>
    <col min="13825" max="13825" width="26.625" style="22" customWidth="1"/>
    <col min="13826" max="13826" width="13" style="22" customWidth="1"/>
    <col min="13827" max="13828" width="12.25" style="22" customWidth="1"/>
    <col min="13829" max="14080" width="9" style="22"/>
    <col min="14081" max="14081" width="26.625" style="22" customWidth="1"/>
    <col min="14082" max="14082" width="13" style="22" customWidth="1"/>
    <col min="14083" max="14084" width="12.25" style="22" customWidth="1"/>
    <col min="14085" max="14336" width="9" style="22"/>
    <col min="14337" max="14337" width="26.625" style="22" customWidth="1"/>
    <col min="14338" max="14338" width="13" style="22" customWidth="1"/>
    <col min="14339" max="14340" width="12.25" style="22" customWidth="1"/>
    <col min="14341" max="14592" width="9" style="22"/>
    <col min="14593" max="14593" width="26.625" style="22" customWidth="1"/>
    <col min="14594" max="14594" width="13" style="22" customWidth="1"/>
    <col min="14595" max="14596" width="12.25" style="22" customWidth="1"/>
    <col min="14597" max="14848" width="9" style="22"/>
    <col min="14849" max="14849" width="26.625" style="22" customWidth="1"/>
    <col min="14850" max="14850" width="13" style="22" customWidth="1"/>
    <col min="14851" max="14852" width="12.25" style="22" customWidth="1"/>
    <col min="14853" max="15104" width="9" style="22"/>
    <col min="15105" max="15105" width="26.625" style="22" customWidth="1"/>
    <col min="15106" max="15106" width="13" style="22" customWidth="1"/>
    <col min="15107" max="15108" width="12.25" style="22" customWidth="1"/>
    <col min="15109" max="15360" width="9" style="22"/>
    <col min="15361" max="15361" width="26.625" style="22" customWidth="1"/>
    <col min="15362" max="15362" width="13" style="22" customWidth="1"/>
    <col min="15363" max="15364" width="12.25" style="22" customWidth="1"/>
    <col min="15365" max="15616" width="9" style="22"/>
    <col min="15617" max="15617" width="26.625" style="22" customWidth="1"/>
    <col min="15618" max="15618" width="13" style="22" customWidth="1"/>
    <col min="15619" max="15620" width="12.25" style="22" customWidth="1"/>
    <col min="15621" max="15872" width="9" style="22"/>
    <col min="15873" max="15873" width="26.625" style="22" customWidth="1"/>
    <col min="15874" max="15874" width="13" style="22" customWidth="1"/>
    <col min="15875" max="15876" width="12.25" style="22" customWidth="1"/>
    <col min="15877" max="16128" width="9" style="22"/>
    <col min="16129" max="16129" width="26.625" style="22" customWidth="1"/>
    <col min="16130" max="16130" width="13" style="22" customWidth="1"/>
    <col min="16131" max="16132" width="12.25" style="22" customWidth="1"/>
    <col min="16133" max="16384" width="9" style="22"/>
  </cols>
  <sheetData>
    <row r="1" s="19" customFormat="1" ht="27.75" customHeight="1" spans="1:5">
      <c r="A1" s="23" t="s">
        <v>131</v>
      </c>
      <c r="B1" s="23"/>
      <c r="C1" s="23"/>
      <c r="D1" s="23"/>
      <c r="E1" s="23"/>
    </row>
    <row r="2" s="20" customFormat="1" ht="18.75" customHeight="1" spans="1:5">
      <c r="A2" s="24"/>
      <c r="B2" s="25"/>
      <c r="C2" s="25"/>
      <c r="D2" s="24"/>
      <c r="E2" s="26" t="s">
        <v>132</v>
      </c>
    </row>
    <row r="3" s="20" customFormat="1" ht="15" customHeight="1" spans="1:5">
      <c r="A3" s="27" t="s">
        <v>94</v>
      </c>
      <c r="B3" s="28" t="s">
        <v>133</v>
      </c>
      <c r="C3" s="29" t="s">
        <v>92</v>
      </c>
      <c r="D3" s="29"/>
      <c r="E3" s="30" t="s">
        <v>134</v>
      </c>
    </row>
    <row r="4" s="20" customFormat="1" ht="41.25" customHeight="1" spans="1:5">
      <c r="A4" s="31"/>
      <c r="B4" s="32"/>
      <c r="C4" s="33" t="s">
        <v>135</v>
      </c>
      <c r="D4" s="34" t="s">
        <v>136</v>
      </c>
      <c r="E4" s="35"/>
    </row>
    <row r="5" s="20" customFormat="1" ht="24.75" customHeight="1" spans="1:5">
      <c r="A5" s="36" t="s">
        <v>137</v>
      </c>
      <c r="B5" s="37">
        <v>1966832</v>
      </c>
      <c r="C5" s="37">
        <v>103089</v>
      </c>
      <c r="D5" s="37">
        <v>1862375</v>
      </c>
      <c r="E5" s="38">
        <v>1782192</v>
      </c>
    </row>
    <row r="6" s="21" customFormat="1" ht="20.1" customHeight="1" spans="1:5">
      <c r="A6" s="39" t="s">
        <v>138</v>
      </c>
      <c r="B6" s="40">
        <v>1761800</v>
      </c>
      <c r="C6" s="40">
        <v>84393</v>
      </c>
      <c r="D6" s="40">
        <v>1676039</v>
      </c>
      <c r="E6" s="41">
        <v>1607234</v>
      </c>
    </row>
    <row r="7" s="20" customFormat="1" ht="20.1" customHeight="1" spans="1:5">
      <c r="A7" s="39" t="s">
        <v>139</v>
      </c>
      <c r="B7" s="40">
        <v>1586203</v>
      </c>
      <c r="C7" s="40">
        <v>19118</v>
      </c>
      <c r="D7" s="40">
        <v>1565717</v>
      </c>
      <c r="E7" s="41">
        <v>1489107</v>
      </c>
    </row>
    <row r="8" s="20" customFormat="1" ht="20.1" customHeight="1" spans="1:5">
      <c r="A8" s="39" t="s">
        <v>140</v>
      </c>
      <c r="B8" s="40">
        <v>10929</v>
      </c>
      <c r="C8" s="40">
        <v>6453</v>
      </c>
      <c r="D8" s="40">
        <v>3220</v>
      </c>
      <c r="E8" s="41">
        <v>43</v>
      </c>
    </row>
    <row r="9" s="20" customFormat="1" ht="20.1" customHeight="1" spans="1:5">
      <c r="A9" s="39" t="s">
        <v>141</v>
      </c>
      <c r="B9" s="40">
        <v>4423</v>
      </c>
      <c r="C9" s="40">
        <v>493</v>
      </c>
      <c r="D9" s="40">
        <v>3818</v>
      </c>
      <c r="E9" s="41">
        <v>1715</v>
      </c>
    </row>
    <row r="10" s="20" customFormat="1" ht="20.1" customHeight="1" spans="1:5">
      <c r="A10" s="39" t="s">
        <v>142</v>
      </c>
      <c r="B10" s="40">
        <v>1552829</v>
      </c>
      <c r="C10" s="40">
        <v>12171</v>
      </c>
      <c r="D10" s="40">
        <v>1540658</v>
      </c>
      <c r="E10" s="41">
        <v>1469792</v>
      </c>
    </row>
    <row r="11" s="20" customFormat="1" ht="20.1" customHeight="1" spans="1:5">
      <c r="A11" s="39" t="s">
        <v>143</v>
      </c>
      <c r="B11" s="40">
        <v>18022</v>
      </c>
      <c r="C11" s="40">
        <v>1</v>
      </c>
      <c r="D11" s="40">
        <v>18021</v>
      </c>
      <c r="E11" s="41">
        <v>17557</v>
      </c>
    </row>
    <row r="12" s="20" customFormat="1" ht="20.1" customHeight="1" spans="1:5">
      <c r="A12" s="39" t="s">
        <v>144</v>
      </c>
      <c r="B12" s="40">
        <v>155739</v>
      </c>
      <c r="C12" s="40">
        <v>62365</v>
      </c>
      <c r="D12" s="40">
        <v>93374</v>
      </c>
      <c r="E12" s="41">
        <v>102045</v>
      </c>
    </row>
    <row r="13" s="20" customFormat="1" ht="20.1" customHeight="1" spans="1:5">
      <c r="A13" s="39" t="s">
        <v>145</v>
      </c>
      <c r="B13" s="40">
        <v>42862</v>
      </c>
      <c r="C13" s="40">
        <v>39802</v>
      </c>
      <c r="D13" s="40">
        <v>3060</v>
      </c>
      <c r="E13" s="41">
        <v>12220</v>
      </c>
    </row>
    <row r="14" s="20" customFormat="1" ht="20.1" customHeight="1" spans="1:5">
      <c r="A14" s="39" t="s">
        <v>141</v>
      </c>
      <c r="B14" s="40">
        <v>7039</v>
      </c>
      <c r="C14" s="40">
        <v>5497</v>
      </c>
      <c r="D14" s="40">
        <v>1542</v>
      </c>
      <c r="E14" s="41">
        <v>4043</v>
      </c>
    </row>
    <row r="15" s="20" customFormat="1" ht="20.1" customHeight="1" spans="1:5">
      <c r="A15" s="39" t="s">
        <v>146</v>
      </c>
      <c r="B15" s="40">
        <v>105813</v>
      </c>
      <c r="C15" s="40">
        <v>17065</v>
      </c>
      <c r="D15" s="40">
        <v>88748</v>
      </c>
      <c r="E15" s="41">
        <v>85760</v>
      </c>
    </row>
    <row r="16" s="20" customFormat="1" ht="20.1" customHeight="1" spans="1:5">
      <c r="A16" s="39" t="s">
        <v>143</v>
      </c>
      <c r="B16" s="40">
        <v>25</v>
      </c>
      <c r="C16" s="40">
        <v>1</v>
      </c>
      <c r="D16" s="40">
        <v>24</v>
      </c>
      <c r="E16" s="41">
        <v>22</v>
      </c>
    </row>
    <row r="17" s="20" customFormat="1" ht="20.1" customHeight="1" spans="1:5">
      <c r="A17" s="39" t="s">
        <v>147</v>
      </c>
      <c r="B17" s="40">
        <v>19858</v>
      </c>
      <c r="C17" s="40">
        <v>2910</v>
      </c>
      <c r="D17" s="40">
        <v>16948</v>
      </c>
      <c r="E17" s="41">
        <v>16082</v>
      </c>
    </row>
    <row r="18" s="20" customFormat="1" ht="20.1" customHeight="1" spans="1:8">
      <c r="A18" s="42" t="s">
        <v>148</v>
      </c>
      <c r="B18" s="40">
        <v>9224</v>
      </c>
      <c r="C18" s="40">
        <v>1243</v>
      </c>
      <c r="D18" s="40">
        <v>7981</v>
      </c>
      <c r="E18" s="41">
        <v>9039</v>
      </c>
      <c r="H18" s="43"/>
    </row>
    <row r="19" s="20" customFormat="1" ht="20.1" customHeight="1" spans="1:5">
      <c r="A19" s="42" t="s">
        <v>149</v>
      </c>
      <c r="B19" s="40">
        <v>5127</v>
      </c>
      <c r="C19" s="40">
        <v>1373</v>
      </c>
      <c r="D19" s="40">
        <v>3754</v>
      </c>
      <c r="E19" s="41">
        <v>4923</v>
      </c>
    </row>
    <row r="20" s="20" customFormat="1" ht="20.1" customHeight="1" spans="1:9">
      <c r="A20" s="42" t="s">
        <v>150</v>
      </c>
      <c r="B20" s="40">
        <f>B17-B18-B19</f>
        <v>5507</v>
      </c>
      <c r="C20" s="40">
        <f t="shared" ref="C20:E20" si="0">C17-C18-C19</f>
        <v>294</v>
      </c>
      <c r="D20" s="40">
        <f t="shared" si="0"/>
        <v>5213</v>
      </c>
      <c r="E20" s="41">
        <f t="shared" si="0"/>
        <v>2120</v>
      </c>
      <c r="G20" s="43"/>
      <c r="H20" s="43"/>
      <c r="I20" s="43"/>
    </row>
    <row r="21" s="21" customFormat="1" ht="20.1" customHeight="1" spans="1:8">
      <c r="A21" s="39" t="s">
        <v>151</v>
      </c>
      <c r="B21" s="40">
        <v>186528</v>
      </c>
      <c r="C21" s="40">
        <v>424</v>
      </c>
      <c r="D21" s="40">
        <v>186104</v>
      </c>
      <c r="E21" s="41">
        <v>173037</v>
      </c>
      <c r="H21" s="44"/>
    </row>
    <row r="22" s="20" customFormat="1" ht="20.1" customHeight="1" spans="1:5">
      <c r="A22" s="39" t="s">
        <v>152</v>
      </c>
      <c r="B22" s="40">
        <v>184299</v>
      </c>
      <c r="C22" s="40">
        <v>424</v>
      </c>
      <c r="D22" s="40">
        <v>183875</v>
      </c>
      <c r="E22" s="41">
        <v>171186</v>
      </c>
    </row>
    <row r="23" s="20" customFormat="1" ht="20.1" customHeight="1" spans="1:5">
      <c r="A23" s="39" t="s">
        <v>153</v>
      </c>
      <c r="B23" s="40">
        <v>2229</v>
      </c>
      <c r="C23" s="40"/>
      <c r="D23" s="40">
        <v>2229</v>
      </c>
      <c r="E23" s="41">
        <v>1851</v>
      </c>
    </row>
    <row r="24" s="20" customFormat="1" ht="20.1" customHeight="1" spans="1:5">
      <c r="A24" s="39" t="s">
        <v>154</v>
      </c>
      <c r="B24" s="40"/>
      <c r="C24" s="40"/>
      <c r="D24" s="40"/>
      <c r="E24" s="41"/>
    </row>
    <row r="25" s="20" customFormat="1" ht="20.1" customHeight="1" spans="1:5">
      <c r="A25" s="39" t="s">
        <v>155</v>
      </c>
      <c r="B25" s="40"/>
      <c r="C25" s="40"/>
      <c r="D25" s="40"/>
      <c r="E25" s="41"/>
    </row>
    <row r="26" s="20" customFormat="1" ht="20.1" customHeight="1" spans="1:5">
      <c r="A26" s="39" t="s">
        <v>156</v>
      </c>
      <c r="B26" s="40"/>
      <c r="C26" s="40"/>
      <c r="D26" s="40"/>
      <c r="E26" s="41"/>
    </row>
    <row r="27" s="20" customFormat="1" ht="20.1" customHeight="1" spans="1:5">
      <c r="A27" s="39" t="s">
        <v>157</v>
      </c>
      <c r="B27" s="45">
        <v>18471</v>
      </c>
      <c r="C27" s="40">
        <v>18271</v>
      </c>
      <c r="D27" s="40">
        <v>200</v>
      </c>
      <c r="E27" s="41">
        <v>1911</v>
      </c>
    </row>
    <row r="28" s="20" customFormat="1" ht="20.1" customHeight="1" spans="1:5">
      <c r="A28" s="46" t="s">
        <v>158</v>
      </c>
      <c r="B28" s="47">
        <v>33</v>
      </c>
      <c r="C28" s="48">
        <v>1</v>
      </c>
      <c r="D28" s="48">
        <v>32</v>
      </c>
      <c r="E28" s="49">
        <v>10</v>
      </c>
    </row>
    <row r="29" s="20" customFormat="1" ht="16.5" customHeight="1" spans="1:5">
      <c r="A29" s="50" t="s">
        <v>159</v>
      </c>
      <c r="B29" s="50"/>
      <c r="C29" s="50"/>
      <c r="D29" s="50"/>
      <c r="E29" s="24"/>
    </row>
    <row r="30" s="20" customFormat="1" ht="12.75"/>
    <row r="31" s="20" customFormat="1" ht="12.75"/>
    <row r="32" s="20" customFormat="1" ht="12.75"/>
    <row r="33" s="20" customFormat="1" ht="12.75"/>
    <row r="34" s="20" customFormat="1" ht="12.75"/>
    <row r="35" s="20" customFormat="1" ht="12.75"/>
    <row r="36" s="20" customFormat="1" ht="12.75"/>
    <row r="37" s="20" customFormat="1" ht="12.75"/>
    <row r="38" s="20" customFormat="1" ht="12.75"/>
    <row r="39" s="20" customFormat="1" ht="12.75"/>
    <row r="40" s="20" customFormat="1" ht="12.75"/>
    <row r="41" s="20" customFormat="1" ht="12.75"/>
    <row r="42" s="20" customFormat="1" ht="12.75"/>
    <row r="43" s="20" customFormat="1" ht="12.75"/>
    <row r="44" s="20" customFormat="1" ht="12.75"/>
    <row r="45" s="20" customFormat="1" ht="12.75"/>
    <row r="46" s="20" customFormat="1" ht="12.75"/>
    <row r="47" s="20" customFormat="1" ht="12.75"/>
    <row r="48" s="20" customFormat="1" ht="12.75"/>
    <row r="49" s="20" customFormat="1" ht="12.75"/>
    <row r="50" s="20" customFormat="1" ht="12.75"/>
    <row r="51" s="20" customFormat="1" ht="12.75"/>
  </sheetData>
  <mergeCells count="7">
    <mergeCell ref="A1:E1"/>
    <mergeCell ref="B2:C2"/>
    <mergeCell ref="C3:D3"/>
    <mergeCell ref="A29:D29"/>
    <mergeCell ref="A3:A4"/>
    <mergeCell ref="B3:B4"/>
    <mergeCell ref="E3:E4"/>
  </mergeCells>
  <pageMargins left="1.14173228346457" right="0.551181102362205" top="0.984251968503937" bottom="0.984251968503937" header="0.511811023622047" footer="0.511811023622047"/>
  <pageSetup paperSize="9" orientation="portrait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J7" sqref="J7"/>
    </sheetView>
  </sheetViews>
  <sheetFormatPr defaultColWidth="9" defaultRowHeight="14.25"/>
  <cols>
    <col min="1" max="1" width="24.5" customWidth="1"/>
    <col min="2" max="2" width="6.875" style="1" customWidth="1"/>
    <col min="3" max="6" width="8.25" customWidth="1"/>
    <col min="7" max="7" width="8.25" style="2" customWidth="1"/>
    <col min="8" max="8" width="8.25" style="3" customWidth="1"/>
    <col min="257" max="257" width="24.5" customWidth="1"/>
    <col min="258" max="258" width="6.875" customWidth="1"/>
    <col min="259" max="264" width="8.25" customWidth="1"/>
    <col min="513" max="513" width="24.5" customWidth="1"/>
    <col min="514" max="514" width="6.875" customWidth="1"/>
    <col min="515" max="520" width="8.25" customWidth="1"/>
    <col min="769" max="769" width="24.5" customWidth="1"/>
    <col min="770" max="770" width="6.875" customWidth="1"/>
    <col min="771" max="776" width="8.25" customWidth="1"/>
    <col min="1025" max="1025" width="24.5" customWidth="1"/>
    <col min="1026" max="1026" width="6.875" customWidth="1"/>
    <col min="1027" max="1032" width="8.25" customWidth="1"/>
    <col min="1281" max="1281" width="24.5" customWidth="1"/>
    <col min="1282" max="1282" width="6.875" customWidth="1"/>
    <col min="1283" max="1288" width="8.25" customWidth="1"/>
    <col min="1537" max="1537" width="24.5" customWidth="1"/>
    <col min="1538" max="1538" width="6.875" customWidth="1"/>
    <col min="1539" max="1544" width="8.25" customWidth="1"/>
    <col min="1793" max="1793" width="24.5" customWidth="1"/>
    <col min="1794" max="1794" width="6.875" customWidth="1"/>
    <col min="1795" max="1800" width="8.25" customWidth="1"/>
    <col min="2049" max="2049" width="24.5" customWidth="1"/>
    <col min="2050" max="2050" width="6.875" customWidth="1"/>
    <col min="2051" max="2056" width="8.25" customWidth="1"/>
    <col min="2305" max="2305" width="24.5" customWidth="1"/>
    <col min="2306" max="2306" width="6.875" customWidth="1"/>
    <col min="2307" max="2312" width="8.25" customWidth="1"/>
    <col min="2561" max="2561" width="24.5" customWidth="1"/>
    <col min="2562" max="2562" width="6.875" customWidth="1"/>
    <col min="2563" max="2568" width="8.25" customWidth="1"/>
    <col min="2817" max="2817" width="24.5" customWidth="1"/>
    <col min="2818" max="2818" width="6.875" customWidth="1"/>
    <col min="2819" max="2824" width="8.25" customWidth="1"/>
    <col min="3073" max="3073" width="24.5" customWidth="1"/>
    <col min="3074" max="3074" width="6.875" customWidth="1"/>
    <col min="3075" max="3080" width="8.25" customWidth="1"/>
    <col min="3329" max="3329" width="24.5" customWidth="1"/>
    <col min="3330" max="3330" width="6.875" customWidth="1"/>
    <col min="3331" max="3336" width="8.25" customWidth="1"/>
    <col min="3585" max="3585" width="24.5" customWidth="1"/>
    <col min="3586" max="3586" width="6.875" customWidth="1"/>
    <col min="3587" max="3592" width="8.25" customWidth="1"/>
    <col min="3841" max="3841" width="24.5" customWidth="1"/>
    <col min="3842" max="3842" width="6.875" customWidth="1"/>
    <col min="3843" max="3848" width="8.25" customWidth="1"/>
    <col min="4097" max="4097" width="24.5" customWidth="1"/>
    <col min="4098" max="4098" width="6.875" customWidth="1"/>
    <col min="4099" max="4104" width="8.25" customWidth="1"/>
    <col min="4353" max="4353" width="24.5" customWidth="1"/>
    <col min="4354" max="4354" width="6.875" customWidth="1"/>
    <col min="4355" max="4360" width="8.25" customWidth="1"/>
    <col min="4609" max="4609" width="24.5" customWidth="1"/>
    <col min="4610" max="4610" width="6.875" customWidth="1"/>
    <col min="4611" max="4616" width="8.25" customWidth="1"/>
    <col min="4865" max="4865" width="24.5" customWidth="1"/>
    <col min="4866" max="4866" width="6.875" customWidth="1"/>
    <col min="4867" max="4872" width="8.25" customWidth="1"/>
    <col min="5121" max="5121" width="24.5" customWidth="1"/>
    <col min="5122" max="5122" width="6.875" customWidth="1"/>
    <col min="5123" max="5128" width="8.25" customWidth="1"/>
    <col min="5377" max="5377" width="24.5" customWidth="1"/>
    <col min="5378" max="5378" width="6.875" customWidth="1"/>
    <col min="5379" max="5384" width="8.25" customWidth="1"/>
    <col min="5633" max="5633" width="24.5" customWidth="1"/>
    <col min="5634" max="5634" width="6.875" customWidth="1"/>
    <col min="5635" max="5640" width="8.25" customWidth="1"/>
    <col min="5889" max="5889" width="24.5" customWidth="1"/>
    <col min="5890" max="5890" width="6.875" customWidth="1"/>
    <col min="5891" max="5896" width="8.25" customWidth="1"/>
    <col min="6145" max="6145" width="24.5" customWidth="1"/>
    <col min="6146" max="6146" width="6.875" customWidth="1"/>
    <col min="6147" max="6152" width="8.25" customWidth="1"/>
    <col min="6401" max="6401" width="24.5" customWidth="1"/>
    <col min="6402" max="6402" width="6.875" customWidth="1"/>
    <col min="6403" max="6408" width="8.25" customWidth="1"/>
    <col min="6657" max="6657" width="24.5" customWidth="1"/>
    <col min="6658" max="6658" width="6.875" customWidth="1"/>
    <col min="6659" max="6664" width="8.25" customWidth="1"/>
    <col min="6913" max="6913" width="24.5" customWidth="1"/>
    <col min="6914" max="6914" width="6.875" customWidth="1"/>
    <col min="6915" max="6920" width="8.25" customWidth="1"/>
    <col min="7169" max="7169" width="24.5" customWidth="1"/>
    <col min="7170" max="7170" width="6.875" customWidth="1"/>
    <col min="7171" max="7176" width="8.25" customWidth="1"/>
    <col min="7425" max="7425" width="24.5" customWidth="1"/>
    <col min="7426" max="7426" width="6.875" customWidth="1"/>
    <col min="7427" max="7432" width="8.25" customWidth="1"/>
    <col min="7681" max="7681" width="24.5" customWidth="1"/>
    <col min="7682" max="7682" width="6.875" customWidth="1"/>
    <col min="7683" max="7688" width="8.25" customWidth="1"/>
    <col min="7937" max="7937" width="24.5" customWidth="1"/>
    <col min="7938" max="7938" width="6.875" customWidth="1"/>
    <col min="7939" max="7944" width="8.25" customWidth="1"/>
    <col min="8193" max="8193" width="24.5" customWidth="1"/>
    <col min="8194" max="8194" width="6.875" customWidth="1"/>
    <col min="8195" max="8200" width="8.25" customWidth="1"/>
    <col min="8449" max="8449" width="24.5" customWidth="1"/>
    <col min="8450" max="8450" width="6.875" customWidth="1"/>
    <col min="8451" max="8456" width="8.25" customWidth="1"/>
    <col min="8705" max="8705" width="24.5" customWidth="1"/>
    <col min="8706" max="8706" width="6.875" customWidth="1"/>
    <col min="8707" max="8712" width="8.25" customWidth="1"/>
    <col min="8961" max="8961" width="24.5" customWidth="1"/>
    <col min="8962" max="8962" width="6.875" customWidth="1"/>
    <col min="8963" max="8968" width="8.25" customWidth="1"/>
    <col min="9217" max="9217" width="24.5" customWidth="1"/>
    <col min="9218" max="9218" width="6.875" customWidth="1"/>
    <col min="9219" max="9224" width="8.25" customWidth="1"/>
    <col min="9473" max="9473" width="24.5" customWidth="1"/>
    <col min="9474" max="9474" width="6.875" customWidth="1"/>
    <col min="9475" max="9480" width="8.25" customWidth="1"/>
    <col min="9729" max="9729" width="24.5" customWidth="1"/>
    <col min="9730" max="9730" width="6.875" customWidth="1"/>
    <col min="9731" max="9736" width="8.25" customWidth="1"/>
    <col min="9985" max="9985" width="24.5" customWidth="1"/>
    <col min="9986" max="9986" width="6.875" customWidth="1"/>
    <col min="9987" max="9992" width="8.25" customWidth="1"/>
    <col min="10241" max="10241" width="24.5" customWidth="1"/>
    <col min="10242" max="10242" width="6.875" customWidth="1"/>
    <col min="10243" max="10248" width="8.25" customWidth="1"/>
    <col min="10497" max="10497" width="24.5" customWidth="1"/>
    <col min="10498" max="10498" width="6.875" customWidth="1"/>
    <col min="10499" max="10504" width="8.25" customWidth="1"/>
    <col min="10753" max="10753" width="24.5" customWidth="1"/>
    <col min="10754" max="10754" width="6.875" customWidth="1"/>
    <col min="10755" max="10760" width="8.25" customWidth="1"/>
    <col min="11009" max="11009" width="24.5" customWidth="1"/>
    <col min="11010" max="11010" width="6.875" customWidth="1"/>
    <col min="11011" max="11016" width="8.25" customWidth="1"/>
    <col min="11265" max="11265" width="24.5" customWidth="1"/>
    <col min="11266" max="11266" width="6.875" customWidth="1"/>
    <col min="11267" max="11272" width="8.25" customWidth="1"/>
    <col min="11521" max="11521" width="24.5" customWidth="1"/>
    <col min="11522" max="11522" width="6.875" customWidth="1"/>
    <col min="11523" max="11528" width="8.25" customWidth="1"/>
    <col min="11777" max="11777" width="24.5" customWidth="1"/>
    <col min="11778" max="11778" width="6.875" customWidth="1"/>
    <col min="11779" max="11784" width="8.25" customWidth="1"/>
    <col min="12033" max="12033" width="24.5" customWidth="1"/>
    <col min="12034" max="12034" width="6.875" customWidth="1"/>
    <col min="12035" max="12040" width="8.25" customWidth="1"/>
    <col min="12289" max="12289" width="24.5" customWidth="1"/>
    <col min="12290" max="12290" width="6.875" customWidth="1"/>
    <col min="12291" max="12296" width="8.25" customWidth="1"/>
    <col min="12545" max="12545" width="24.5" customWidth="1"/>
    <col min="12546" max="12546" width="6.875" customWidth="1"/>
    <col min="12547" max="12552" width="8.25" customWidth="1"/>
    <col min="12801" max="12801" width="24.5" customWidth="1"/>
    <col min="12802" max="12802" width="6.875" customWidth="1"/>
    <col min="12803" max="12808" width="8.25" customWidth="1"/>
    <col min="13057" max="13057" width="24.5" customWidth="1"/>
    <col min="13058" max="13058" width="6.875" customWidth="1"/>
    <col min="13059" max="13064" width="8.25" customWidth="1"/>
    <col min="13313" max="13313" width="24.5" customWidth="1"/>
    <col min="13314" max="13314" width="6.875" customWidth="1"/>
    <col min="13315" max="13320" width="8.25" customWidth="1"/>
    <col min="13569" max="13569" width="24.5" customWidth="1"/>
    <col min="13570" max="13570" width="6.875" customWidth="1"/>
    <col min="13571" max="13576" width="8.25" customWidth="1"/>
    <col min="13825" max="13825" width="24.5" customWidth="1"/>
    <col min="13826" max="13826" width="6.875" customWidth="1"/>
    <col min="13827" max="13832" width="8.25" customWidth="1"/>
    <col min="14081" max="14081" width="24.5" customWidth="1"/>
    <col min="14082" max="14082" width="6.875" customWidth="1"/>
    <col min="14083" max="14088" width="8.25" customWidth="1"/>
    <col min="14337" max="14337" width="24.5" customWidth="1"/>
    <col min="14338" max="14338" width="6.875" customWidth="1"/>
    <col min="14339" max="14344" width="8.25" customWidth="1"/>
    <col min="14593" max="14593" width="24.5" customWidth="1"/>
    <col min="14594" max="14594" width="6.875" customWidth="1"/>
    <col min="14595" max="14600" width="8.25" customWidth="1"/>
    <col min="14849" max="14849" width="24.5" customWidth="1"/>
    <col min="14850" max="14850" width="6.875" customWidth="1"/>
    <col min="14851" max="14856" width="8.25" customWidth="1"/>
    <col min="15105" max="15105" width="24.5" customWidth="1"/>
    <col min="15106" max="15106" width="6.875" customWidth="1"/>
    <col min="15107" max="15112" width="8.25" customWidth="1"/>
    <col min="15361" max="15361" width="24.5" customWidth="1"/>
    <col min="15362" max="15362" width="6.875" customWidth="1"/>
    <col min="15363" max="15368" width="8.25" customWidth="1"/>
    <col min="15617" max="15617" width="24.5" customWidth="1"/>
    <col min="15618" max="15618" width="6.875" customWidth="1"/>
    <col min="15619" max="15624" width="8.25" customWidth="1"/>
    <col min="15873" max="15873" width="24.5" customWidth="1"/>
    <col min="15874" max="15874" width="6.875" customWidth="1"/>
    <col min="15875" max="15880" width="8.25" customWidth="1"/>
    <col min="16129" max="16129" width="24.5" customWidth="1"/>
    <col min="16130" max="16130" width="6.875" customWidth="1"/>
    <col min="16131" max="16136" width="8.25" customWidth="1"/>
  </cols>
  <sheetData>
    <row r="1" ht="18.75" spans="1:8">
      <c r="A1" s="4" t="s">
        <v>160</v>
      </c>
      <c r="B1" s="4"/>
      <c r="C1" s="4"/>
      <c r="D1" s="4"/>
      <c r="E1" s="4"/>
      <c r="F1" s="4"/>
      <c r="G1" s="4"/>
      <c r="H1" s="4"/>
    </row>
    <row r="2" ht="33.75" customHeight="1" spans="1:10">
      <c r="A2" s="5" t="s">
        <v>161</v>
      </c>
      <c r="B2" s="6" t="s">
        <v>37</v>
      </c>
      <c r="C2" s="6" t="s">
        <v>162</v>
      </c>
      <c r="D2" s="6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 t="s">
        <v>38</v>
      </c>
      <c r="J2" s="7" t="s">
        <v>39</v>
      </c>
    </row>
    <row r="3" ht="25.5" customHeight="1" spans="1:10">
      <c r="A3" s="8" t="s">
        <v>168</v>
      </c>
      <c r="B3" s="9" t="s">
        <v>169</v>
      </c>
      <c r="C3" s="10">
        <v>65.15</v>
      </c>
      <c r="D3" s="10">
        <v>65.95</v>
      </c>
      <c r="E3" s="11">
        <v>68.89</v>
      </c>
      <c r="F3" s="11">
        <v>75.07</v>
      </c>
      <c r="G3" s="11">
        <v>92.54</v>
      </c>
      <c r="H3" s="12">
        <v>93.78</v>
      </c>
      <c r="I3" s="12">
        <v>151.18</v>
      </c>
      <c r="J3" s="12">
        <v>205.79</v>
      </c>
    </row>
    <row r="4" ht="25.5" customHeight="1" spans="1:10">
      <c r="A4" s="8" t="s">
        <v>170</v>
      </c>
      <c r="B4" s="9" t="s">
        <v>169</v>
      </c>
      <c r="C4" s="10">
        <v>4.48</v>
      </c>
      <c r="D4" s="10">
        <v>4.48</v>
      </c>
      <c r="E4" s="13">
        <v>4.43</v>
      </c>
      <c r="F4" s="13">
        <v>5.15</v>
      </c>
      <c r="G4" s="13">
        <v>5.99</v>
      </c>
      <c r="H4" s="11">
        <v>7.36</v>
      </c>
      <c r="I4" s="11">
        <v>7.82</v>
      </c>
      <c r="J4" s="11">
        <v>10.65</v>
      </c>
    </row>
    <row r="5" ht="25.5" customHeight="1" spans="1:10">
      <c r="A5" s="8" t="s">
        <v>171</v>
      </c>
      <c r="B5" s="9" t="s">
        <v>169</v>
      </c>
      <c r="C5" s="10">
        <v>60.67</v>
      </c>
      <c r="D5" s="10">
        <v>61.47</v>
      </c>
      <c r="E5" s="13">
        <v>64.46</v>
      </c>
      <c r="F5" s="13">
        <v>69.92</v>
      </c>
      <c r="G5" s="13">
        <v>86.55</v>
      </c>
      <c r="H5" s="11">
        <v>86.42</v>
      </c>
      <c r="I5" s="11">
        <v>143.36</v>
      </c>
      <c r="J5" s="11">
        <v>195.14</v>
      </c>
    </row>
    <row r="6" ht="25.5" customHeight="1" spans="1:10">
      <c r="A6" s="8" t="s">
        <v>172</v>
      </c>
      <c r="B6" s="9" t="s">
        <v>173</v>
      </c>
      <c r="C6" s="10">
        <v>174.25</v>
      </c>
      <c r="D6" s="10">
        <v>167.1829</v>
      </c>
      <c r="E6" s="13">
        <v>129.09</v>
      </c>
      <c r="F6" s="13">
        <v>83.74</v>
      </c>
      <c r="G6" s="13">
        <v>67</v>
      </c>
      <c r="H6" s="11">
        <v>61.65</v>
      </c>
      <c r="I6" s="11">
        <v>58.4</v>
      </c>
      <c r="J6" s="11">
        <v>72.92</v>
      </c>
    </row>
    <row r="7" ht="25.5" customHeight="1" spans="1:10">
      <c r="A7" s="8" t="s">
        <v>174</v>
      </c>
      <c r="B7" s="9" t="s">
        <v>173</v>
      </c>
      <c r="C7" s="10">
        <v>833.48</v>
      </c>
      <c r="D7" s="10">
        <v>829.5238</v>
      </c>
      <c r="E7" s="13">
        <v>820.29</v>
      </c>
      <c r="F7" s="13">
        <v>839.26</v>
      </c>
      <c r="G7" s="13">
        <v>818</v>
      </c>
      <c r="H7" s="11">
        <v>804.38</v>
      </c>
      <c r="I7" s="11">
        <v>853.43</v>
      </c>
      <c r="J7" s="11">
        <v>824.35</v>
      </c>
    </row>
    <row r="8" ht="25.5" customHeight="1" spans="1:10">
      <c r="A8" s="8" t="s">
        <v>175</v>
      </c>
      <c r="B8" s="9" t="s">
        <v>173</v>
      </c>
      <c r="C8" s="10">
        <v>119.37</v>
      </c>
      <c r="D8" s="10">
        <v>204.26</v>
      </c>
      <c r="E8" s="13">
        <v>294.78</v>
      </c>
      <c r="F8" s="13">
        <v>368.8466</v>
      </c>
      <c r="G8" s="13">
        <v>401</v>
      </c>
      <c r="H8" s="11">
        <v>517.33</v>
      </c>
      <c r="I8" s="11">
        <v>612.85</v>
      </c>
      <c r="J8" s="11">
        <v>624.82</v>
      </c>
    </row>
    <row r="9" ht="25.5" customHeight="1" spans="1:10">
      <c r="A9" s="8" t="s">
        <v>176</v>
      </c>
      <c r="B9" s="9" t="s">
        <v>173</v>
      </c>
      <c r="C9" s="10">
        <v>119.87</v>
      </c>
      <c r="D9" s="10">
        <v>135.53</v>
      </c>
      <c r="E9" s="13">
        <v>170.54</v>
      </c>
      <c r="F9" s="13">
        <v>166.5755</v>
      </c>
      <c r="G9" s="13">
        <v>181.6</v>
      </c>
      <c r="H9" s="11">
        <v>151.47</v>
      </c>
      <c r="I9" s="11">
        <v>158.65</v>
      </c>
      <c r="J9" s="11">
        <v>244.98</v>
      </c>
    </row>
    <row r="10" ht="25.5" customHeight="1" spans="1:10">
      <c r="A10" s="8" t="s">
        <v>177</v>
      </c>
      <c r="B10" s="9" t="s">
        <v>173</v>
      </c>
      <c r="C10" s="10">
        <v>111.28</v>
      </c>
      <c r="D10" s="10">
        <v>130.38</v>
      </c>
      <c r="E10" s="13">
        <v>134.48</v>
      </c>
      <c r="F10" s="13">
        <v>166.5419</v>
      </c>
      <c r="G10" s="13">
        <v>186.11</v>
      </c>
      <c r="H10" s="11">
        <v>208.41</v>
      </c>
      <c r="I10" s="11">
        <v>238.74</v>
      </c>
      <c r="J10" s="11">
        <v>244.98</v>
      </c>
    </row>
    <row r="11" ht="25.5" customHeight="1" spans="1:10">
      <c r="A11" s="14" t="s">
        <v>178</v>
      </c>
      <c r="B11" s="15" t="s">
        <v>179</v>
      </c>
      <c r="C11" s="16">
        <v>270</v>
      </c>
      <c r="D11" s="16">
        <v>270</v>
      </c>
      <c r="E11" s="17">
        <v>268</v>
      </c>
      <c r="F11" s="17">
        <v>268</v>
      </c>
      <c r="G11" s="17">
        <v>269</v>
      </c>
      <c r="H11" s="18">
        <v>269</v>
      </c>
      <c r="I11" s="18">
        <v>268</v>
      </c>
      <c r="J11" s="18">
        <v>268</v>
      </c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E52" sqref="E52"/>
    </sheetView>
  </sheetViews>
  <sheetFormatPr defaultColWidth="9" defaultRowHeight="11.25"/>
  <cols>
    <col min="1" max="1" width="10.625" style="177" customWidth="1"/>
    <col min="2" max="5" width="8.875" style="177" customWidth="1"/>
    <col min="6" max="6" width="9.375" style="177" customWidth="1"/>
    <col min="7" max="8" width="8.875" style="177" customWidth="1"/>
    <col min="9" max="9" width="9" style="177" customWidth="1"/>
    <col min="10" max="10" width="9" style="178" customWidth="1"/>
    <col min="11" max="16384" width="9" style="177"/>
  </cols>
  <sheetData>
    <row r="1" ht="24.4" customHeight="1" spans="1:8">
      <c r="A1" s="179" t="s">
        <v>14</v>
      </c>
      <c r="B1" s="179"/>
      <c r="C1" s="179"/>
      <c r="D1" s="179"/>
      <c r="E1" s="179"/>
      <c r="F1" s="179"/>
      <c r="G1" s="179"/>
      <c r="H1" s="179"/>
    </row>
    <row r="2" ht="27" customHeight="1" spans="1:8">
      <c r="A2" s="180" t="s">
        <v>15</v>
      </c>
      <c r="B2" s="181" t="s">
        <v>16</v>
      </c>
      <c r="C2" s="182"/>
      <c r="D2" s="182"/>
      <c r="E2" s="183"/>
      <c r="F2" s="181" t="s">
        <v>17</v>
      </c>
      <c r="G2" s="183"/>
      <c r="H2" s="184"/>
    </row>
    <row r="3" ht="27" customHeight="1" spans="1:8">
      <c r="A3" s="180"/>
      <c r="B3" s="185"/>
      <c r="C3" s="185" t="s">
        <v>4</v>
      </c>
      <c r="D3" s="185" t="s">
        <v>5</v>
      </c>
      <c r="E3" s="185" t="s">
        <v>6</v>
      </c>
      <c r="F3" s="185"/>
      <c r="G3" s="185" t="s">
        <v>5</v>
      </c>
      <c r="H3" s="181" t="s">
        <v>6</v>
      </c>
    </row>
    <row r="4" ht="15" customHeight="1" spans="1:8">
      <c r="A4" s="186">
        <v>1949</v>
      </c>
      <c r="B4" s="187">
        <v>9.6</v>
      </c>
      <c r="C4" s="187"/>
      <c r="D4" s="187">
        <v>9.6</v>
      </c>
      <c r="E4" s="187"/>
      <c r="F4" s="188">
        <f t="shared" ref="F4:F49" si="0">SUM(G4:H4)</f>
        <v>241</v>
      </c>
      <c r="G4" s="188">
        <v>241</v>
      </c>
      <c r="H4" s="189"/>
    </row>
    <row r="5" ht="15" customHeight="1" spans="1:8">
      <c r="A5" s="190">
        <v>1952</v>
      </c>
      <c r="B5" s="191">
        <v>48.1</v>
      </c>
      <c r="C5" s="191"/>
      <c r="D5" s="191">
        <v>48.1</v>
      </c>
      <c r="E5" s="191"/>
      <c r="F5" s="192">
        <f t="shared" si="0"/>
        <v>601</v>
      </c>
      <c r="G5" s="192">
        <v>601</v>
      </c>
      <c r="H5" s="193"/>
    </row>
    <row r="6" ht="15" customHeight="1" spans="1:8">
      <c r="A6" s="190">
        <v>1955</v>
      </c>
      <c r="B6" s="191">
        <v>106.2</v>
      </c>
      <c r="C6" s="191"/>
      <c r="D6" s="191">
        <v>106.2</v>
      </c>
      <c r="E6" s="191"/>
      <c r="F6" s="192">
        <f t="shared" si="0"/>
        <v>1654</v>
      </c>
      <c r="G6" s="192">
        <v>1654</v>
      </c>
      <c r="H6" s="193"/>
    </row>
    <row r="7" ht="15" customHeight="1" spans="1:8">
      <c r="A7" s="190">
        <v>1957</v>
      </c>
      <c r="B7" s="191">
        <v>208.9</v>
      </c>
      <c r="C7" s="191">
        <v>18.8</v>
      </c>
      <c r="D7" s="191">
        <v>183.4</v>
      </c>
      <c r="E7" s="191">
        <v>6.7</v>
      </c>
      <c r="F7" s="192">
        <f t="shared" si="0"/>
        <v>2746</v>
      </c>
      <c r="G7" s="192">
        <v>2338</v>
      </c>
      <c r="H7" s="193">
        <v>408</v>
      </c>
    </row>
    <row r="8" ht="15" customHeight="1" spans="1:8">
      <c r="A8" s="190">
        <v>1962</v>
      </c>
      <c r="B8" s="191">
        <v>218.4</v>
      </c>
      <c r="C8" s="191">
        <v>39.7</v>
      </c>
      <c r="D8" s="191">
        <v>173.6</v>
      </c>
      <c r="E8" s="191">
        <v>5.1</v>
      </c>
      <c r="F8" s="192">
        <f t="shared" si="0"/>
        <v>3865</v>
      </c>
      <c r="G8" s="192">
        <v>3446</v>
      </c>
      <c r="H8" s="193">
        <v>419</v>
      </c>
    </row>
    <row r="9" ht="15" customHeight="1" spans="1:8">
      <c r="A9" s="190">
        <v>1965</v>
      </c>
      <c r="B9" s="191">
        <v>433.2</v>
      </c>
      <c r="C9" s="191">
        <v>55.2</v>
      </c>
      <c r="D9" s="191">
        <v>366.6</v>
      </c>
      <c r="E9" s="191">
        <v>11.4</v>
      </c>
      <c r="F9" s="192">
        <f t="shared" si="0"/>
        <v>8124</v>
      </c>
      <c r="G9" s="192">
        <v>7375</v>
      </c>
      <c r="H9" s="193">
        <v>749</v>
      </c>
    </row>
    <row r="10" ht="15" customHeight="1" spans="1:8">
      <c r="A10" s="190">
        <v>1970</v>
      </c>
      <c r="B10" s="191">
        <v>549.3</v>
      </c>
      <c r="C10" s="191">
        <v>66.5</v>
      </c>
      <c r="D10" s="191">
        <v>470.5</v>
      </c>
      <c r="E10" s="191">
        <v>12.3</v>
      </c>
      <c r="F10" s="192">
        <f t="shared" si="0"/>
        <v>13667</v>
      </c>
      <c r="G10" s="192">
        <v>12293</v>
      </c>
      <c r="H10" s="193">
        <v>1374</v>
      </c>
    </row>
    <row r="11" ht="15" customHeight="1" spans="1:8">
      <c r="A11" s="190">
        <v>1975</v>
      </c>
      <c r="B11" s="191">
        <v>1111.7</v>
      </c>
      <c r="C11" s="191">
        <v>106.2</v>
      </c>
      <c r="D11" s="191">
        <v>993.4</v>
      </c>
      <c r="E11" s="191">
        <v>12.1</v>
      </c>
      <c r="F11" s="192">
        <f t="shared" si="0"/>
        <v>32898</v>
      </c>
      <c r="G11" s="192">
        <v>31951</v>
      </c>
      <c r="H11" s="193">
        <v>947</v>
      </c>
    </row>
    <row r="12" ht="15" customHeight="1" spans="1:8">
      <c r="A12" s="190">
        <v>1976</v>
      </c>
      <c r="B12" s="191">
        <v>1410.5</v>
      </c>
      <c r="C12" s="191">
        <v>120.3</v>
      </c>
      <c r="D12" s="191">
        <v>1273.9</v>
      </c>
      <c r="E12" s="191">
        <v>16.3</v>
      </c>
      <c r="F12" s="192">
        <f t="shared" si="0"/>
        <v>41553</v>
      </c>
      <c r="G12" s="192">
        <v>40143</v>
      </c>
      <c r="H12" s="193">
        <v>1410</v>
      </c>
    </row>
    <row r="13" ht="15" customHeight="1" spans="1:8">
      <c r="A13" s="190">
        <v>1977</v>
      </c>
      <c r="B13" s="191">
        <v>1804.3</v>
      </c>
      <c r="C13" s="191">
        <v>137.5</v>
      </c>
      <c r="D13" s="191">
        <v>1641.7</v>
      </c>
      <c r="E13" s="191">
        <v>25.1</v>
      </c>
      <c r="F13" s="192">
        <f t="shared" si="0"/>
        <v>55454</v>
      </c>
      <c r="G13" s="192">
        <v>52575</v>
      </c>
      <c r="H13" s="193">
        <v>2879</v>
      </c>
    </row>
    <row r="14" ht="15" customHeight="1" spans="1:8">
      <c r="A14" s="190">
        <v>1978</v>
      </c>
      <c r="B14" s="191">
        <v>1892.2</v>
      </c>
      <c r="C14" s="191">
        <v>143.4</v>
      </c>
      <c r="D14" s="191">
        <v>1717.8</v>
      </c>
      <c r="E14" s="191">
        <v>31</v>
      </c>
      <c r="F14" s="192">
        <f t="shared" si="0"/>
        <v>59931</v>
      </c>
      <c r="G14" s="192">
        <v>56326</v>
      </c>
      <c r="H14" s="193">
        <v>3605</v>
      </c>
    </row>
    <row r="15" ht="15" customHeight="1" spans="1:8">
      <c r="A15" s="190">
        <v>1979</v>
      </c>
      <c r="B15" s="191">
        <v>1902.4</v>
      </c>
      <c r="C15" s="191">
        <v>151.4</v>
      </c>
      <c r="D15" s="191">
        <v>1720.6</v>
      </c>
      <c r="E15" s="191">
        <v>30.4</v>
      </c>
      <c r="F15" s="192">
        <f t="shared" si="0"/>
        <v>56400</v>
      </c>
      <c r="G15" s="192">
        <v>53102</v>
      </c>
      <c r="H15" s="193">
        <v>3298</v>
      </c>
    </row>
    <row r="16" ht="15" customHeight="1" spans="1:8">
      <c r="A16" s="190">
        <v>1980</v>
      </c>
      <c r="B16" s="191">
        <v>1961.4</v>
      </c>
      <c r="C16" s="191">
        <v>159.1</v>
      </c>
      <c r="D16" s="191">
        <v>1776.8</v>
      </c>
      <c r="E16" s="191">
        <v>25.5</v>
      </c>
      <c r="F16" s="192">
        <f t="shared" si="0"/>
        <v>58377</v>
      </c>
      <c r="G16" s="192">
        <v>55525</v>
      </c>
      <c r="H16" s="193">
        <v>2852</v>
      </c>
    </row>
    <row r="17" ht="15" customHeight="1" spans="1:8">
      <c r="A17" s="190">
        <v>1981</v>
      </c>
      <c r="B17" s="191">
        <v>1805.6</v>
      </c>
      <c r="C17" s="191">
        <v>170.1</v>
      </c>
      <c r="D17" s="191">
        <v>1607.8</v>
      </c>
      <c r="E17" s="191">
        <v>27.7</v>
      </c>
      <c r="F17" s="192">
        <f t="shared" si="0"/>
        <v>56610</v>
      </c>
      <c r="G17" s="192">
        <v>53751</v>
      </c>
      <c r="H17" s="193">
        <v>2859</v>
      </c>
    </row>
    <row r="18" ht="15" customHeight="1" spans="1:8">
      <c r="A18" s="190">
        <v>1982</v>
      </c>
      <c r="B18" s="191">
        <v>1872.2</v>
      </c>
      <c r="C18" s="191">
        <v>190.2</v>
      </c>
      <c r="D18" s="191">
        <v>1657.6</v>
      </c>
      <c r="E18" s="191">
        <v>24.4</v>
      </c>
      <c r="F18" s="192">
        <f t="shared" si="0"/>
        <v>62467</v>
      </c>
      <c r="G18" s="192">
        <v>58989</v>
      </c>
      <c r="H18" s="193">
        <v>3478</v>
      </c>
    </row>
    <row r="19" ht="15" customHeight="1" spans="1:8">
      <c r="A19" s="190">
        <v>1983</v>
      </c>
      <c r="B19" s="191">
        <v>2135</v>
      </c>
      <c r="C19" s="191">
        <v>206.4</v>
      </c>
      <c r="D19" s="191">
        <v>1832</v>
      </c>
      <c r="E19" s="191">
        <v>96.6</v>
      </c>
      <c r="F19" s="192">
        <f t="shared" si="0"/>
        <v>70743</v>
      </c>
      <c r="G19" s="192">
        <v>67126</v>
      </c>
      <c r="H19" s="193">
        <v>3617</v>
      </c>
    </row>
    <row r="20" ht="15" customHeight="1" spans="1:8">
      <c r="A20" s="190">
        <v>1984</v>
      </c>
      <c r="B20" s="191">
        <v>2090.9</v>
      </c>
      <c r="C20" s="191">
        <v>229.5</v>
      </c>
      <c r="D20" s="191">
        <v>1790.2</v>
      </c>
      <c r="E20" s="191">
        <v>71.2</v>
      </c>
      <c r="F20" s="192">
        <f t="shared" si="0"/>
        <v>74916</v>
      </c>
      <c r="G20" s="192">
        <v>69840</v>
      </c>
      <c r="H20" s="193">
        <v>5076</v>
      </c>
    </row>
    <row r="21" ht="15" customHeight="1" spans="1:8">
      <c r="A21" s="190">
        <v>1985</v>
      </c>
      <c r="B21" s="191">
        <v>2056.9</v>
      </c>
      <c r="C21" s="191">
        <v>247.4</v>
      </c>
      <c r="D21" s="191">
        <v>1724.2</v>
      </c>
      <c r="E21" s="191">
        <v>85.3</v>
      </c>
      <c r="F21" s="192">
        <f t="shared" si="0"/>
        <v>84998</v>
      </c>
      <c r="G21" s="192">
        <v>70717</v>
      </c>
      <c r="H21" s="193">
        <v>14281</v>
      </c>
    </row>
    <row r="22" ht="15" customHeight="1" spans="1:8">
      <c r="A22" s="190">
        <v>1986</v>
      </c>
      <c r="B22" s="191">
        <v>2314.8</v>
      </c>
      <c r="C22" s="191">
        <v>270.8</v>
      </c>
      <c r="D22" s="191">
        <v>1963.9</v>
      </c>
      <c r="E22" s="191">
        <v>80.1</v>
      </c>
      <c r="F22" s="192">
        <f t="shared" si="0"/>
        <v>109868</v>
      </c>
      <c r="G22" s="192">
        <v>93036</v>
      </c>
      <c r="H22" s="193">
        <v>16832</v>
      </c>
    </row>
    <row r="23" ht="15" customHeight="1" spans="1:8">
      <c r="A23" s="190">
        <v>1987</v>
      </c>
      <c r="B23" s="191">
        <v>2465.8</v>
      </c>
      <c r="C23" s="191">
        <v>320.2</v>
      </c>
      <c r="D23" s="191">
        <v>2048.9</v>
      </c>
      <c r="E23" s="191">
        <v>96.7</v>
      </c>
      <c r="F23" s="192">
        <f t="shared" si="0"/>
        <v>121181</v>
      </c>
      <c r="G23" s="192">
        <v>103516</v>
      </c>
      <c r="H23" s="193">
        <v>17665</v>
      </c>
    </row>
    <row r="24" ht="15" customHeight="1" spans="1:8">
      <c r="A24" s="190">
        <v>1988</v>
      </c>
      <c r="B24" s="191">
        <v>2738.5</v>
      </c>
      <c r="C24" s="191">
        <v>378.8</v>
      </c>
      <c r="D24" s="191">
        <v>2275.2</v>
      </c>
      <c r="E24" s="191">
        <v>84.5</v>
      </c>
      <c r="F24" s="192">
        <f t="shared" si="0"/>
        <v>155797</v>
      </c>
      <c r="G24" s="192">
        <v>129529</v>
      </c>
      <c r="H24" s="193">
        <v>26268</v>
      </c>
    </row>
    <row r="25" ht="15" customHeight="1" spans="1:8">
      <c r="A25" s="190">
        <v>1989</v>
      </c>
      <c r="B25" s="191">
        <v>2895.7</v>
      </c>
      <c r="C25" s="191">
        <v>438.4</v>
      </c>
      <c r="D25" s="191">
        <v>2398.9</v>
      </c>
      <c r="E25" s="191">
        <v>58.4</v>
      </c>
      <c r="F25" s="192">
        <f t="shared" si="0"/>
        <v>176661</v>
      </c>
      <c r="G25" s="192">
        <v>153935</v>
      </c>
      <c r="H25" s="193">
        <v>22726</v>
      </c>
    </row>
    <row r="26" ht="15" customHeight="1" spans="1:8">
      <c r="A26" s="190">
        <v>1990</v>
      </c>
      <c r="B26" s="191">
        <v>2828.4</v>
      </c>
      <c r="C26" s="191">
        <v>440.4</v>
      </c>
      <c r="D26" s="191">
        <v>2309.2</v>
      </c>
      <c r="E26" s="191">
        <v>78.8</v>
      </c>
      <c r="F26" s="192">
        <f t="shared" si="0"/>
        <v>160578</v>
      </c>
      <c r="G26" s="192">
        <v>142549</v>
      </c>
      <c r="H26" s="193">
        <v>18029</v>
      </c>
    </row>
    <row r="27" ht="15" customHeight="1" spans="1:8">
      <c r="A27" s="190">
        <v>1991</v>
      </c>
      <c r="B27" s="191">
        <v>3039.4</v>
      </c>
      <c r="C27" s="191">
        <v>505.4</v>
      </c>
      <c r="D27" s="191">
        <v>2388.1</v>
      </c>
      <c r="E27" s="191">
        <v>145.9</v>
      </c>
      <c r="F27" s="192">
        <f t="shared" si="0"/>
        <v>163905</v>
      </c>
      <c r="G27" s="192">
        <v>148732</v>
      </c>
      <c r="H27" s="193">
        <v>15173</v>
      </c>
    </row>
    <row r="28" ht="15" customHeight="1" spans="1:8">
      <c r="A28" s="190">
        <v>1992</v>
      </c>
      <c r="B28" s="191">
        <v>3244.4</v>
      </c>
      <c r="C28" s="191">
        <v>460.8</v>
      </c>
      <c r="D28" s="191">
        <v>2615.5</v>
      </c>
      <c r="E28" s="191">
        <v>168.1</v>
      </c>
      <c r="F28" s="192">
        <f t="shared" si="0"/>
        <v>179046</v>
      </c>
      <c r="G28" s="192">
        <v>162359</v>
      </c>
      <c r="H28" s="193">
        <v>16687</v>
      </c>
    </row>
    <row r="29" ht="15" customHeight="1" spans="1:8">
      <c r="A29" s="190">
        <v>1993</v>
      </c>
      <c r="B29" s="191">
        <v>3623.5</v>
      </c>
      <c r="C29" s="191">
        <v>448.7</v>
      </c>
      <c r="D29" s="191">
        <v>2975.6</v>
      </c>
      <c r="E29" s="191">
        <v>199.2</v>
      </c>
      <c r="F29" s="192">
        <f t="shared" si="0"/>
        <v>198277</v>
      </c>
      <c r="G29" s="192">
        <v>176027</v>
      </c>
      <c r="H29" s="193">
        <v>22250</v>
      </c>
    </row>
    <row r="30" ht="15" customHeight="1" spans="1:8">
      <c r="A30" s="190">
        <v>1994</v>
      </c>
      <c r="B30" s="191">
        <v>4718.6</v>
      </c>
      <c r="C30" s="191">
        <v>580.5</v>
      </c>
      <c r="D30" s="191">
        <v>3885.8</v>
      </c>
      <c r="E30" s="191">
        <v>252.3</v>
      </c>
      <c r="F30" s="192">
        <f t="shared" si="0"/>
        <v>243580</v>
      </c>
      <c r="G30" s="192">
        <v>233850</v>
      </c>
      <c r="H30" s="193">
        <v>9730</v>
      </c>
    </row>
    <row r="31" ht="15" customHeight="1" spans="1:8">
      <c r="A31" s="190">
        <v>1995</v>
      </c>
      <c r="B31" s="191">
        <v>5733.9</v>
      </c>
      <c r="C31" s="191">
        <v>646.6</v>
      </c>
      <c r="D31" s="191">
        <v>4776.8</v>
      </c>
      <c r="E31" s="191">
        <v>310.5</v>
      </c>
      <c r="F31" s="192">
        <f t="shared" si="0"/>
        <v>293792</v>
      </c>
      <c r="G31" s="192">
        <v>282822</v>
      </c>
      <c r="H31" s="193">
        <v>10970</v>
      </c>
    </row>
    <row r="32" ht="15" customHeight="1" spans="1:8">
      <c r="A32" s="190">
        <v>1996</v>
      </c>
      <c r="B32" s="191">
        <v>5852.4</v>
      </c>
      <c r="C32" s="191">
        <v>493.7</v>
      </c>
      <c r="D32" s="191">
        <v>4946.4</v>
      </c>
      <c r="E32" s="191">
        <v>412.3</v>
      </c>
      <c r="F32" s="192">
        <f t="shared" si="0"/>
        <v>722246</v>
      </c>
      <c r="G32" s="192">
        <v>302993</v>
      </c>
      <c r="H32" s="193">
        <v>419253</v>
      </c>
    </row>
    <row r="33" ht="15" customHeight="1" spans="1:8">
      <c r="A33" s="190">
        <v>1997</v>
      </c>
      <c r="B33" s="191">
        <v>6753.9</v>
      </c>
      <c r="C33" s="191">
        <v>580</v>
      </c>
      <c r="D33" s="191">
        <v>5711.5</v>
      </c>
      <c r="E33" s="191">
        <v>462</v>
      </c>
      <c r="F33" s="192">
        <f t="shared" si="0"/>
        <v>782992</v>
      </c>
      <c r="G33" s="192">
        <v>363885</v>
      </c>
      <c r="H33" s="193">
        <v>419107</v>
      </c>
    </row>
    <row r="34" ht="15" customHeight="1" spans="1:8">
      <c r="A34" s="190">
        <v>1998</v>
      </c>
      <c r="B34" s="191">
        <v>6696.2</v>
      </c>
      <c r="C34" s="191">
        <v>471.7</v>
      </c>
      <c r="D34" s="191">
        <v>5793</v>
      </c>
      <c r="E34" s="191">
        <v>431</v>
      </c>
      <c r="F34" s="192">
        <f t="shared" si="0"/>
        <v>783508</v>
      </c>
      <c r="G34" s="192">
        <v>377172</v>
      </c>
      <c r="H34" s="193">
        <v>406336</v>
      </c>
    </row>
    <row r="35" ht="15" customHeight="1" spans="1:8">
      <c r="A35" s="190">
        <v>1999</v>
      </c>
      <c r="B35" s="191">
        <v>6973</v>
      </c>
      <c r="C35" s="191">
        <v>401.3</v>
      </c>
      <c r="D35" s="191">
        <v>6153</v>
      </c>
      <c r="E35" s="191">
        <v>418.7</v>
      </c>
      <c r="F35" s="192">
        <f t="shared" si="0"/>
        <v>841594</v>
      </c>
      <c r="G35" s="192">
        <v>402353</v>
      </c>
      <c r="H35" s="193">
        <v>439241</v>
      </c>
    </row>
    <row r="36" ht="15" customHeight="1" spans="1:8">
      <c r="A36" s="190">
        <v>2000</v>
      </c>
      <c r="B36" s="191">
        <v>7566.8</v>
      </c>
      <c r="C36" s="191">
        <v>466.5</v>
      </c>
      <c r="D36" s="191">
        <v>6628.6</v>
      </c>
      <c r="E36" s="191">
        <v>470.7</v>
      </c>
      <c r="F36" s="192">
        <f t="shared" si="0"/>
        <v>1088279</v>
      </c>
      <c r="G36" s="192">
        <v>440621</v>
      </c>
      <c r="H36" s="193">
        <v>647658</v>
      </c>
    </row>
    <row r="37" ht="15" customHeight="1" spans="1:8">
      <c r="A37" s="190">
        <v>2001</v>
      </c>
      <c r="B37" s="191">
        <v>8176.4</v>
      </c>
      <c r="C37" s="191">
        <v>562.8</v>
      </c>
      <c r="D37" s="191">
        <v>6980</v>
      </c>
      <c r="E37" s="191">
        <v>632.9</v>
      </c>
      <c r="F37" s="192">
        <f t="shared" si="0"/>
        <v>1209356</v>
      </c>
      <c r="G37" s="192">
        <v>462789</v>
      </c>
      <c r="H37" s="193">
        <v>746567</v>
      </c>
    </row>
    <row r="38" ht="15" customHeight="1" spans="1:8">
      <c r="A38" s="190">
        <v>2002</v>
      </c>
      <c r="B38" s="191">
        <v>10045.3</v>
      </c>
      <c r="C38" s="191">
        <v>760.5</v>
      </c>
      <c r="D38" s="191">
        <v>8404</v>
      </c>
      <c r="E38" s="191">
        <v>879.9</v>
      </c>
      <c r="F38" s="192">
        <f t="shared" si="0"/>
        <v>1700712</v>
      </c>
      <c r="G38" s="192">
        <v>616573</v>
      </c>
      <c r="H38" s="193">
        <v>1084139</v>
      </c>
    </row>
    <row r="39" ht="15" customHeight="1" spans="1:8">
      <c r="A39" s="190">
        <v>2003</v>
      </c>
      <c r="B39" s="191">
        <v>12662.4</v>
      </c>
      <c r="C39" s="191">
        <v>701.2</v>
      </c>
      <c r="D39" s="191">
        <v>9222</v>
      </c>
      <c r="E39" s="191">
        <v>1073</v>
      </c>
      <c r="F39" s="192">
        <f t="shared" si="0"/>
        <v>2054423</v>
      </c>
      <c r="G39" s="192">
        <v>762883</v>
      </c>
      <c r="H39" s="193">
        <v>1291540</v>
      </c>
    </row>
    <row r="40" ht="15" customHeight="1" spans="1:8">
      <c r="A40" s="190">
        <v>2004</v>
      </c>
      <c r="B40" s="191">
        <v>10997.1</v>
      </c>
      <c r="C40" s="191">
        <v>630.3</v>
      </c>
      <c r="D40" s="191">
        <v>10541</v>
      </c>
      <c r="E40" s="191">
        <v>1490</v>
      </c>
      <c r="F40" s="192">
        <f t="shared" si="0"/>
        <v>2716416</v>
      </c>
      <c r="G40" s="192">
        <v>851084</v>
      </c>
      <c r="H40" s="193">
        <v>1865332</v>
      </c>
    </row>
    <row r="41" ht="15" customHeight="1" spans="1:8">
      <c r="A41" s="190">
        <v>2005</v>
      </c>
      <c r="B41" s="191">
        <v>16199.3</v>
      </c>
      <c r="C41" s="191">
        <v>686.8</v>
      </c>
      <c r="D41" s="191">
        <v>13608</v>
      </c>
      <c r="E41" s="191">
        <v>1903</v>
      </c>
      <c r="F41" s="192">
        <f t="shared" si="0"/>
        <v>3719075</v>
      </c>
      <c r="G41" s="192">
        <v>1137204</v>
      </c>
      <c r="H41" s="193">
        <v>2581871</v>
      </c>
    </row>
    <row r="42" ht="15" customHeight="1" spans="1:8">
      <c r="A42" s="190">
        <v>2006</v>
      </c>
      <c r="B42" s="191">
        <v>16645.1</v>
      </c>
      <c r="C42" s="191">
        <v>751.9</v>
      </c>
      <c r="D42" s="191">
        <v>13744</v>
      </c>
      <c r="E42" s="191">
        <v>2148</v>
      </c>
      <c r="F42" s="192">
        <f t="shared" si="0"/>
        <v>4248132</v>
      </c>
      <c r="G42" s="192">
        <v>1083062</v>
      </c>
      <c r="H42" s="193">
        <v>3165070</v>
      </c>
    </row>
    <row r="43" ht="15" customHeight="1" spans="1:8">
      <c r="A43" s="190">
        <v>2007</v>
      </c>
      <c r="B43" s="191">
        <v>19275.3</v>
      </c>
      <c r="C43" s="191">
        <v>773.3</v>
      </c>
      <c r="D43" s="191">
        <v>15752</v>
      </c>
      <c r="E43" s="191">
        <v>2750</v>
      </c>
      <c r="F43" s="192">
        <f t="shared" si="0"/>
        <v>4715697</v>
      </c>
      <c r="G43" s="192">
        <v>1347428</v>
      </c>
      <c r="H43" s="193">
        <v>3368269</v>
      </c>
    </row>
    <row r="44" ht="15" customHeight="1" spans="1:8">
      <c r="A44" s="190">
        <v>2008</v>
      </c>
      <c r="B44" s="191">
        <v>14814.4</v>
      </c>
      <c r="C44" s="191">
        <v>1039.8</v>
      </c>
      <c r="D44" s="191">
        <v>10608</v>
      </c>
      <c r="E44" s="191">
        <v>3165</v>
      </c>
      <c r="F44" s="192">
        <f t="shared" si="0"/>
        <v>7302155</v>
      </c>
      <c r="G44" s="192">
        <v>2906913</v>
      </c>
      <c r="H44" s="193">
        <v>4395242</v>
      </c>
    </row>
    <row r="45" ht="15" customHeight="1" spans="1:8">
      <c r="A45" s="190">
        <v>2009</v>
      </c>
      <c r="B45" s="191">
        <v>17388.4</v>
      </c>
      <c r="C45" s="191">
        <v>1449.7</v>
      </c>
      <c r="D45" s="191">
        <v>12639</v>
      </c>
      <c r="E45" s="191">
        <v>3298</v>
      </c>
      <c r="F45" s="192">
        <f t="shared" si="0"/>
        <v>7296791</v>
      </c>
      <c r="G45" s="192">
        <v>3602649</v>
      </c>
      <c r="H45" s="193">
        <v>3694142</v>
      </c>
    </row>
    <row r="46" ht="15" customHeight="1" spans="1:8">
      <c r="A46" s="190">
        <v>2010</v>
      </c>
      <c r="B46" s="191">
        <v>19466.6</v>
      </c>
      <c r="C46" s="191">
        <v>1898.1</v>
      </c>
      <c r="D46" s="191">
        <v>13500</v>
      </c>
      <c r="E46" s="191">
        <v>4066</v>
      </c>
      <c r="F46" s="192">
        <f t="shared" si="0"/>
        <v>9461530</v>
      </c>
      <c r="G46" s="192">
        <v>3901668</v>
      </c>
      <c r="H46" s="193">
        <v>5559862</v>
      </c>
    </row>
    <row r="47" ht="15" customHeight="1" spans="1:8">
      <c r="A47" s="190">
        <v>2011</v>
      </c>
      <c r="B47" s="191">
        <v>20866.7</v>
      </c>
      <c r="C47" s="191">
        <v>2362.3</v>
      </c>
      <c r="D47" s="191">
        <v>14451</v>
      </c>
      <c r="E47" s="191">
        <v>4051</v>
      </c>
      <c r="F47" s="192">
        <f t="shared" si="0"/>
        <v>10497527</v>
      </c>
      <c r="G47" s="192">
        <v>4159110</v>
      </c>
      <c r="H47" s="193">
        <v>6338417</v>
      </c>
    </row>
    <row r="48" ht="15" customHeight="1" spans="1:8">
      <c r="A48" s="190">
        <v>2012</v>
      </c>
      <c r="B48" s="191">
        <v>21940.7</v>
      </c>
      <c r="C48" s="191">
        <v>1820.6</v>
      </c>
      <c r="D48" s="191">
        <v>16260</v>
      </c>
      <c r="E48" s="191">
        <v>3858</v>
      </c>
      <c r="F48" s="192">
        <f t="shared" si="0"/>
        <v>8716682</v>
      </c>
      <c r="G48" s="192">
        <v>4584983</v>
      </c>
      <c r="H48" s="193">
        <v>4131699</v>
      </c>
    </row>
    <row r="49" ht="15" customHeight="1" spans="1:8">
      <c r="A49" s="190" t="s">
        <v>8</v>
      </c>
      <c r="B49" s="191">
        <v>20121.9</v>
      </c>
      <c r="C49" s="191">
        <v>459.9</v>
      </c>
      <c r="D49" s="191">
        <v>16168</v>
      </c>
      <c r="E49" s="191">
        <v>3494</v>
      </c>
      <c r="F49" s="192">
        <f t="shared" si="0"/>
        <v>6338710</v>
      </c>
      <c r="G49" s="192">
        <v>3307626</v>
      </c>
      <c r="H49" s="193">
        <v>3031084</v>
      </c>
    </row>
    <row r="50" ht="15" customHeight="1" spans="1:8">
      <c r="A50" s="190" t="s">
        <v>9</v>
      </c>
      <c r="B50" s="191">
        <v>19771.7</v>
      </c>
      <c r="C50" s="191">
        <v>276.7</v>
      </c>
      <c r="D50" s="191">
        <v>16028</v>
      </c>
      <c r="E50" s="191">
        <v>3467</v>
      </c>
      <c r="F50" s="192">
        <v>4938658</v>
      </c>
      <c r="G50" s="192">
        <v>3425522</v>
      </c>
      <c r="H50" s="193">
        <v>1513136</v>
      </c>
    </row>
    <row r="51" ht="15" customHeight="1" spans="1:8">
      <c r="A51" s="194" t="s">
        <v>10</v>
      </c>
      <c r="B51" s="167">
        <v>19930.28</v>
      </c>
      <c r="C51" s="167">
        <v>458.8</v>
      </c>
      <c r="D51" s="167">
        <v>15990</v>
      </c>
      <c r="E51" s="167">
        <v>3479.46</v>
      </c>
      <c r="F51" s="195">
        <f>G51+H51</f>
        <v>5344416</v>
      </c>
      <c r="G51" s="195">
        <v>3521262</v>
      </c>
      <c r="H51" s="196">
        <v>1823154</v>
      </c>
    </row>
    <row r="52" ht="15" customHeight="1" spans="1:8">
      <c r="A52" s="194" t="s">
        <v>18</v>
      </c>
      <c r="B52" s="167">
        <v>22360.9</v>
      </c>
      <c r="C52" s="167">
        <v>595.91</v>
      </c>
      <c r="D52" s="167">
        <v>17504</v>
      </c>
      <c r="E52" s="167">
        <v>4258.93</v>
      </c>
      <c r="F52" s="195">
        <v>5672246</v>
      </c>
      <c r="G52" s="195">
        <v>3637664</v>
      </c>
      <c r="H52" s="196">
        <v>2034582</v>
      </c>
    </row>
    <row r="53" ht="15" customHeight="1" spans="1:8">
      <c r="A53" s="194">
        <v>2017</v>
      </c>
      <c r="B53" s="167">
        <v>25103.07</v>
      </c>
      <c r="C53" s="167">
        <v>604.39</v>
      </c>
      <c r="D53" s="167">
        <v>19915</v>
      </c>
      <c r="E53" s="167">
        <v>4581.33</v>
      </c>
      <c r="F53" s="195">
        <v>5989656</v>
      </c>
      <c r="G53" s="195">
        <v>3989305</v>
      </c>
      <c r="H53" s="196">
        <v>2000350.85</v>
      </c>
    </row>
    <row r="54" s="176" customFormat="1" ht="15" customHeight="1" spans="1:10">
      <c r="A54" s="194" t="s">
        <v>11</v>
      </c>
      <c r="B54" s="167">
        <v>27874.71</v>
      </c>
      <c r="C54" s="167">
        <v>2096.75</v>
      </c>
      <c r="D54" s="167">
        <v>21389</v>
      </c>
      <c r="E54" s="167">
        <v>4386.05</v>
      </c>
      <c r="F54" s="195">
        <v>5627616</v>
      </c>
      <c r="G54" s="195">
        <v>4115004</v>
      </c>
      <c r="H54" s="196">
        <v>1512612</v>
      </c>
      <c r="J54" s="201"/>
    </row>
    <row r="55" s="176" customFormat="1" ht="15" customHeight="1" spans="1:10">
      <c r="A55" s="197" t="s">
        <v>12</v>
      </c>
      <c r="B55" s="168">
        <v>27699.52</v>
      </c>
      <c r="C55" s="168">
        <v>2165.96</v>
      </c>
      <c r="D55" s="168">
        <v>21218</v>
      </c>
      <c r="E55" s="168">
        <v>4312.49</v>
      </c>
      <c r="F55" s="198">
        <v>5552971</v>
      </c>
      <c r="G55" s="198">
        <v>4027207</v>
      </c>
      <c r="H55" s="199">
        <v>1525763.76</v>
      </c>
      <c r="J55" s="201"/>
    </row>
    <row r="56" ht="26.25" customHeight="1" spans="1:8">
      <c r="A56" s="200" t="s">
        <v>19</v>
      </c>
      <c r="B56" s="200"/>
      <c r="C56" s="200"/>
      <c r="D56" s="200"/>
      <c r="E56" s="200"/>
      <c r="F56" s="200"/>
      <c r="G56" s="200"/>
      <c r="H56" s="200"/>
    </row>
  </sheetData>
  <mergeCells count="7">
    <mergeCell ref="A1:H1"/>
    <mergeCell ref="C2:E2"/>
    <mergeCell ref="G2:H2"/>
    <mergeCell ref="A56:H56"/>
    <mergeCell ref="A2:A3"/>
    <mergeCell ref="B2:B3"/>
    <mergeCell ref="F2:F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E9" sqref="E9"/>
    </sheetView>
  </sheetViews>
  <sheetFormatPr defaultColWidth="9" defaultRowHeight="14.25"/>
  <cols>
    <col min="1" max="1" width="7.125" style="155" customWidth="1"/>
    <col min="2" max="13" width="9" style="155"/>
    <col min="14" max="14" width="10.5" style="155" customWidth="1"/>
    <col min="15" max="16384" width="9" style="155"/>
  </cols>
  <sheetData>
    <row r="1" ht="18.75" spans="1:13">
      <c r="A1" s="156" t="s">
        <v>20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ht="18.75" customHeight="1" spans="1:1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71" t="s">
        <v>21</v>
      </c>
      <c r="M2" s="171"/>
    </row>
    <row r="3" spans="1:13">
      <c r="A3" s="158" t="s">
        <v>15</v>
      </c>
      <c r="B3" s="159" t="s">
        <v>22</v>
      </c>
      <c r="C3" s="160" t="s">
        <v>23</v>
      </c>
      <c r="D3" s="161"/>
      <c r="E3" s="159" t="s">
        <v>24</v>
      </c>
      <c r="F3" s="159" t="s">
        <v>25</v>
      </c>
      <c r="G3" s="162" t="s">
        <v>26</v>
      </c>
      <c r="H3" s="162" t="s">
        <v>27</v>
      </c>
      <c r="I3" s="159" t="s">
        <v>28</v>
      </c>
      <c r="J3" s="159" t="s">
        <v>29</v>
      </c>
      <c r="K3" s="162" t="s">
        <v>30</v>
      </c>
      <c r="L3" s="162" t="s">
        <v>31</v>
      </c>
      <c r="M3" s="160" t="s">
        <v>32</v>
      </c>
    </row>
    <row r="4" spans="1:13">
      <c r="A4" s="163"/>
      <c r="B4" s="164"/>
      <c r="C4" s="164"/>
      <c r="D4" s="165" t="s">
        <v>33</v>
      </c>
      <c r="E4" s="164"/>
      <c r="F4" s="164"/>
      <c r="G4" s="164"/>
      <c r="H4" s="164"/>
      <c r="I4" s="164"/>
      <c r="J4" s="164"/>
      <c r="K4" s="164"/>
      <c r="L4" s="164"/>
      <c r="M4" s="172"/>
    </row>
    <row r="5" spans="1:13">
      <c r="A5" s="166">
        <v>1990</v>
      </c>
      <c r="B5" s="167">
        <v>1119.5</v>
      </c>
      <c r="C5" s="167">
        <v>1069.2</v>
      </c>
      <c r="D5" s="167">
        <v>401.2</v>
      </c>
      <c r="E5" s="167">
        <v>39.2</v>
      </c>
      <c r="F5" s="167"/>
      <c r="G5" s="167"/>
      <c r="H5" s="167">
        <v>10.2</v>
      </c>
      <c r="I5" s="167">
        <v>0.9</v>
      </c>
      <c r="J5" s="167"/>
      <c r="K5" s="167"/>
      <c r="L5" s="167"/>
      <c r="M5" s="173"/>
    </row>
    <row r="6" spans="1:13">
      <c r="A6" s="166">
        <v>1995</v>
      </c>
      <c r="B6" s="167">
        <v>2374.3</v>
      </c>
      <c r="C6" s="167">
        <v>2196.6</v>
      </c>
      <c r="D6" s="167">
        <v>850</v>
      </c>
      <c r="E6" s="167">
        <v>139.4</v>
      </c>
      <c r="F6" s="167"/>
      <c r="G6" s="167"/>
      <c r="H6" s="167">
        <v>14.5</v>
      </c>
      <c r="I6" s="167">
        <v>5.2</v>
      </c>
      <c r="J6" s="167">
        <v>18.6</v>
      </c>
      <c r="K6" s="167"/>
      <c r="L6" s="167"/>
      <c r="M6" s="173"/>
    </row>
    <row r="7" spans="1:13">
      <c r="A7" s="166">
        <v>2000</v>
      </c>
      <c r="B7" s="167">
        <v>3656.1</v>
      </c>
      <c r="C7" s="167">
        <v>2233.8</v>
      </c>
      <c r="D7" s="167">
        <v>560.2</v>
      </c>
      <c r="E7" s="167">
        <v>642.2</v>
      </c>
      <c r="F7" s="167"/>
      <c r="G7" s="167"/>
      <c r="H7" s="167">
        <v>26.1</v>
      </c>
      <c r="I7" s="167">
        <v>0.2</v>
      </c>
      <c r="J7" s="167">
        <v>28.6</v>
      </c>
      <c r="K7" s="167">
        <v>669.3</v>
      </c>
      <c r="L7" s="167"/>
      <c r="M7" s="173"/>
    </row>
    <row r="8" spans="1:13">
      <c r="A8" s="166">
        <v>2005</v>
      </c>
      <c r="B8" s="167">
        <v>8502.9</v>
      </c>
      <c r="C8" s="167">
        <v>6358.1</v>
      </c>
      <c r="D8" s="167">
        <v>1602.5</v>
      </c>
      <c r="E8" s="167">
        <v>889.5</v>
      </c>
      <c r="F8" s="167">
        <v>85.3</v>
      </c>
      <c r="G8" s="167"/>
      <c r="H8" s="167">
        <v>402.3</v>
      </c>
      <c r="I8" s="167">
        <v>13.3</v>
      </c>
      <c r="J8" s="167">
        <v>75.2</v>
      </c>
      <c r="K8" s="167">
        <v>550</v>
      </c>
      <c r="L8" s="167"/>
      <c r="M8" s="173">
        <v>129.2</v>
      </c>
    </row>
    <row r="9" spans="1:13">
      <c r="A9" s="166">
        <v>2010</v>
      </c>
      <c r="B9" s="167">
        <v>20852.5</v>
      </c>
      <c r="C9" s="167">
        <v>15032.6</v>
      </c>
      <c r="D9" s="167">
        <v>5029.9</v>
      </c>
      <c r="E9" s="167">
        <v>695.4</v>
      </c>
      <c r="F9" s="167">
        <v>373.5</v>
      </c>
      <c r="G9" s="167">
        <v>104.1</v>
      </c>
      <c r="H9" s="167">
        <v>2019.6</v>
      </c>
      <c r="I9" s="167">
        <v>153.9</v>
      </c>
      <c r="J9" s="167">
        <v>178.7</v>
      </c>
      <c r="K9" s="167">
        <v>1112</v>
      </c>
      <c r="L9" s="167">
        <v>1136.7</v>
      </c>
      <c r="M9" s="173">
        <v>46</v>
      </c>
    </row>
    <row r="10" ht="15.75" customHeight="1" spans="1:13">
      <c r="A10" s="166">
        <v>2011</v>
      </c>
      <c r="B10" s="167">
        <v>24345.3</v>
      </c>
      <c r="C10" s="167">
        <v>18028.9</v>
      </c>
      <c r="D10" s="167">
        <v>6033.7</v>
      </c>
      <c r="E10" s="167">
        <v>577.5</v>
      </c>
      <c r="F10" s="167">
        <v>525.4</v>
      </c>
      <c r="G10" s="167">
        <v>76.2</v>
      </c>
      <c r="H10" s="167">
        <v>2026.4</v>
      </c>
      <c r="I10" s="167">
        <v>157.1</v>
      </c>
      <c r="J10" s="167">
        <v>187.1</v>
      </c>
      <c r="K10" s="167">
        <v>1569.1</v>
      </c>
      <c r="L10" s="167">
        <v>1172</v>
      </c>
      <c r="M10" s="173">
        <v>25.6</v>
      </c>
    </row>
    <row r="11" ht="15.75" customHeight="1" spans="1:13">
      <c r="A11" s="166">
        <v>2012</v>
      </c>
      <c r="B11" s="167">
        <v>27029.8</v>
      </c>
      <c r="C11" s="167">
        <v>20297.6</v>
      </c>
      <c r="D11" s="167">
        <v>6655.9</v>
      </c>
      <c r="E11" s="167">
        <v>731.1</v>
      </c>
      <c r="F11" s="167">
        <v>339.9</v>
      </c>
      <c r="G11" s="167">
        <v>88.7</v>
      </c>
      <c r="H11" s="167">
        <v>1901.2</v>
      </c>
      <c r="I11" s="167">
        <v>101.4</v>
      </c>
      <c r="J11" s="167">
        <v>139</v>
      </c>
      <c r="K11" s="167">
        <v>1341.7</v>
      </c>
      <c r="L11" s="167">
        <v>1161.5</v>
      </c>
      <c r="M11" s="173">
        <v>927.7</v>
      </c>
    </row>
    <row r="12" ht="15.75" customHeight="1" spans="1:13">
      <c r="A12" s="166">
        <v>2013</v>
      </c>
      <c r="B12" s="167">
        <v>28680</v>
      </c>
      <c r="C12" s="167">
        <v>22157.2</v>
      </c>
      <c r="D12" s="167">
        <v>7058.2</v>
      </c>
      <c r="E12" s="167">
        <v>844.7</v>
      </c>
      <c r="F12" s="167">
        <v>223.2</v>
      </c>
      <c r="G12" s="167">
        <v>82.6</v>
      </c>
      <c r="H12" s="167">
        <v>1752</v>
      </c>
      <c r="I12" s="167">
        <v>95.4</v>
      </c>
      <c r="J12" s="167">
        <v>127.3</v>
      </c>
      <c r="K12" s="167">
        <v>1096.2</v>
      </c>
      <c r="L12" s="167">
        <v>1163.4</v>
      </c>
      <c r="M12" s="173">
        <v>1138</v>
      </c>
    </row>
    <row r="13" ht="15.75" customHeight="1" spans="1:13">
      <c r="A13" s="166">
        <v>2014</v>
      </c>
      <c r="B13" s="167">
        <v>31970.7</v>
      </c>
      <c r="C13" s="167">
        <v>23766.7</v>
      </c>
      <c r="D13" s="167">
        <v>7598.4</v>
      </c>
      <c r="E13" s="167">
        <v>987.5</v>
      </c>
      <c r="F13" s="167">
        <v>218.3</v>
      </c>
      <c r="G13" s="167">
        <v>41.3</v>
      </c>
      <c r="H13" s="167">
        <v>1734.1</v>
      </c>
      <c r="I13" s="167">
        <v>147.5</v>
      </c>
      <c r="J13" s="167">
        <v>165</v>
      </c>
      <c r="K13" s="167">
        <v>1615.4</v>
      </c>
      <c r="L13" s="167">
        <v>1034.6</v>
      </c>
      <c r="M13" s="173">
        <v>2260.3</v>
      </c>
    </row>
    <row r="14" ht="15.75" customHeight="1" spans="1:13">
      <c r="A14" s="166">
        <v>2015</v>
      </c>
      <c r="B14" s="167">
        <v>33027.4</v>
      </c>
      <c r="C14" s="167">
        <v>25163</v>
      </c>
      <c r="D14" s="167">
        <v>7104.9</v>
      </c>
      <c r="E14" s="167">
        <v>1074.4</v>
      </c>
      <c r="F14" s="167">
        <v>182.6</v>
      </c>
      <c r="G14" s="167">
        <v>93</v>
      </c>
      <c r="H14" s="167">
        <v>1916.2</v>
      </c>
      <c r="I14" s="167">
        <v>225.9</v>
      </c>
      <c r="J14" s="167">
        <v>134.9</v>
      </c>
      <c r="K14" s="167">
        <v>1244</v>
      </c>
      <c r="L14" s="167">
        <v>890.1</v>
      </c>
      <c r="M14" s="173">
        <v>2103.3</v>
      </c>
    </row>
    <row r="15" ht="15.75" customHeight="1" spans="1:13">
      <c r="A15" s="166">
        <v>2016</v>
      </c>
      <c r="B15" s="167">
        <v>35407</v>
      </c>
      <c r="C15" s="167">
        <v>26536.9</v>
      </c>
      <c r="D15" s="167">
        <v>7360.8</v>
      </c>
      <c r="E15" s="167">
        <v>1105.1</v>
      </c>
      <c r="F15" s="167">
        <v>194.9</v>
      </c>
      <c r="G15" s="167">
        <v>184.5</v>
      </c>
      <c r="H15" s="167">
        <v>2217.7</v>
      </c>
      <c r="I15" s="167">
        <v>264.4</v>
      </c>
      <c r="J15" s="167">
        <v>142.4</v>
      </c>
      <c r="K15" s="167">
        <v>1948.8</v>
      </c>
      <c r="L15" s="167">
        <v>1015.9</v>
      </c>
      <c r="M15" s="173">
        <v>1796.4</v>
      </c>
    </row>
    <row r="16" ht="15.75" customHeight="1" spans="1:13">
      <c r="A16" s="166">
        <v>2017</v>
      </c>
      <c r="B16" s="167">
        <v>40058.1</v>
      </c>
      <c r="C16" s="167">
        <v>28816.2</v>
      </c>
      <c r="D16" s="167">
        <v>8052</v>
      </c>
      <c r="E16" s="167">
        <v>2152.89</v>
      </c>
      <c r="F16" s="167">
        <v>246.99</v>
      </c>
      <c r="G16" s="167">
        <v>199.99</v>
      </c>
      <c r="H16" s="167">
        <v>2356.22</v>
      </c>
      <c r="I16" s="167">
        <v>483.47</v>
      </c>
      <c r="J16" s="167">
        <v>150.45</v>
      </c>
      <c r="K16" s="167">
        <v>1901.2</v>
      </c>
      <c r="L16" s="167">
        <v>1162.26</v>
      </c>
      <c r="M16" s="173">
        <v>2588.3</v>
      </c>
    </row>
    <row r="17" s="154" customFormat="1" spans="1:14">
      <c r="A17" s="166">
        <v>2018</v>
      </c>
      <c r="B17" s="167">
        <v>44308</v>
      </c>
      <c r="C17" s="167">
        <v>31608.2</v>
      </c>
      <c r="D17" s="167">
        <v>8869</v>
      </c>
      <c r="E17" s="167">
        <v>2146.6</v>
      </c>
      <c r="F17" s="167">
        <v>387.7</v>
      </c>
      <c r="G17" s="167">
        <v>158</v>
      </c>
      <c r="H17" s="167">
        <v>2275.1</v>
      </c>
      <c r="I17" s="167">
        <v>650.9</v>
      </c>
      <c r="J17" s="167">
        <v>167.8</v>
      </c>
      <c r="K17" s="167">
        <v>1580.5</v>
      </c>
      <c r="L17" s="167">
        <v>1115.4</v>
      </c>
      <c r="M17" s="173">
        <v>4217.7</v>
      </c>
      <c r="N17" s="174"/>
    </row>
    <row r="18" s="154" customFormat="1" spans="1:14">
      <c r="A18" s="163">
        <v>2019</v>
      </c>
      <c r="B18" s="168">
        <f>C18+E18+F18+G18+H18+I18+J18+K18+L18+M18</f>
        <v>38582.17</v>
      </c>
      <c r="C18" s="168">
        <v>30138.64</v>
      </c>
      <c r="D18" s="168">
        <v>9149.99</v>
      </c>
      <c r="E18" s="168">
        <v>500.01</v>
      </c>
      <c r="F18" s="168">
        <v>557.91</v>
      </c>
      <c r="G18" s="168">
        <v>130.07</v>
      </c>
      <c r="H18" s="168">
        <v>2239.87</v>
      </c>
      <c r="I18" s="168">
        <v>836.22</v>
      </c>
      <c r="J18" s="168">
        <v>213.67</v>
      </c>
      <c r="K18" s="168">
        <v>468.94</v>
      </c>
      <c r="L18" s="168">
        <v>905.29</v>
      </c>
      <c r="M18" s="175">
        <v>2591.55</v>
      </c>
      <c r="N18" s="174"/>
    </row>
    <row r="20" spans="1:1">
      <c r="A20" s="169" t="s">
        <v>34</v>
      </c>
    </row>
    <row r="23" ht="20.25" spans="1:1">
      <c r="A23" s="170"/>
    </row>
  </sheetData>
  <mergeCells count="14">
    <mergeCell ref="A1:M1"/>
    <mergeCell ref="L2:M2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33"/>
  <sheetViews>
    <sheetView workbookViewId="0">
      <selection activeCell="D6" sqref="D6"/>
    </sheetView>
  </sheetViews>
  <sheetFormatPr defaultColWidth="9" defaultRowHeight="14.25" outlineLevelCol="4"/>
  <cols>
    <col min="1" max="1" width="16" style="82" customWidth="1"/>
    <col min="2" max="3" width="10.625" style="145" customWidth="1"/>
    <col min="4" max="5" width="10.625" style="82" customWidth="1"/>
    <col min="6" max="6" width="9" style="82"/>
    <col min="7" max="7" width="9.25" style="82"/>
    <col min="8" max="16384" width="9" style="82"/>
  </cols>
  <sheetData>
    <row r="1" s="78" customFormat="1" ht="35.25" customHeight="1" spans="1:5">
      <c r="A1" s="146" t="s">
        <v>35</v>
      </c>
      <c r="B1" s="146"/>
      <c r="C1" s="146"/>
      <c r="D1" s="146"/>
      <c r="E1" s="146"/>
    </row>
    <row r="2" s="79" customFormat="1" ht="36.75" customHeight="1" spans="1:5">
      <c r="A2" s="133" t="s">
        <v>36</v>
      </c>
      <c r="B2" s="60" t="s">
        <v>37</v>
      </c>
      <c r="C2" s="60" t="s">
        <v>38</v>
      </c>
      <c r="D2" s="60" t="s">
        <v>39</v>
      </c>
      <c r="E2" s="62" t="s">
        <v>40</v>
      </c>
    </row>
    <row r="3" s="79" customFormat="1" ht="19.5" customHeight="1" spans="1:5">
      <c r="A3" s="115" t="s">
        <v>41</v>
      </c>
      <c r="B3" s="134" t="s">
        <v>42</v>
      </c>
      <c r="C3" s="147">
        <v>7305.61</v>
      </c>
      <c r="D3" s="148">
        <v>7386.41</v>
      </c>
      <c r="E3" s="149">
        <f t="shared" ref="E3:E12" si="0">D3/C3*100</f>
        <v>101.105999362134</v>
      </c>
    </row>
    <row r="4" s="79" customFormat="1" ht="19.5" customHeight="1" spans="1:5">
      <c r="A4" s="118" t="s">
        <v>43</v>
      </c>
      <c r="B4" s="137" t="s">
        <v>42</v>
      </c>
      <c r="C4" s="147">
        <v>1006.6</v>
      </c>
      <c r="D4" s="150">
        <v>1095.49</v>
      </c>
      <c r="E4" s="149">
        <f t="shared" si="0"/>
        <v>108.830717266044</v>
      </c>
    </row>
    <row r="5" s="79" customFormat="1" ht="19.5" customHeight="1" spans="1:5">
      <c r="A5" s="118" t="s">
        <v>44</v>
      </c>
      <c r="B5" s="137" t="s">
        <v>42</v>
      </c>
      <c r="C5" s="147">
        <v>5174</v>
      </c>
      <c r="D5" s="150">
        <v>5098</v>
      </c>
      <c r="E5" s="149">
        <f t="shared" si="0"/>
        <v>98.5311171240819</v>
      </c>
    </row>
    <row r="6" s="79" customFormat="1" ht="19.5" customHeight="1" spans="1:5">
      <c r="A6" s="118" t="s">
        <v>45</v>
      </c>
      <c r="B6" s="137" t="s">
        <v>42</v>
      </c>
      <c r="C6" s="147">
        <v>738.12</v>
      </c>
      <c r="D6" s="150">
        <v>733.8</v>
      </c>
      <c r="E6" s="149">
        <f t="shared" si="0"/>
        <v>99.4147293123069</v>
      </c>
    </row>
    <row r="7" s="79" customFormat="1" ht="19.5" customHeight="1" spans="1:5">
      <c r="A7" s="118" t="s">
        <v>46</v>
      </c>
      <c r="B7" s="137" t="s">
        <v>42</v>
      </c>
      <c r="C7" s="147">
        <v>386.89</v>
      </c>
      <c r="D7" s="150">
        <v>459.12</v>
      </c>
      <c r="E7" s="149">
        <f t="shared" si="0"/>
        <v>118.669389232081</v>
      </c>
    </row>
    <row r="8" s="79" customFormat="1" ht="19.5" customHeight="1" spans="1:5">
      <c r="A8" s="118" t="s">
        <v>47</v>
      </c>
      <c r="B8" s="137" t="s">
        <v>48</v>
      </c>
      <c r="C8" s="147">
        <v>27874.71</v>
      </c>
      <c r="D8" s="150">
        <v>27699.52</v>
      </c>
      <c r="E8" s="149">
        <f t="shared" si="0"/>
        <v>99.3715091565078</v>
      </c>
    </row>
    <row r="9" s="79" customFormat="1" ht="19.5" customHeight="1" spans="1:5">
      <c r="A9" s="118" t="s">
        <v>43</v>
      </c>
      <c r="B9" s="137" t="s">
        <v>48</v>
      </c>
      <c r="C9" s="147">
        <v>2096.75</v>
      </c>
      <c r="D9" s="150">
        <v>2165.96</v>
      </c>
      <c r="E9" s="149">
        <f t="shared" si="0"/>
        <v>103.3008227018</v>
      </c>
    </row>
    <row r="10" s="79" customFormat="1" ht="19.5" customHeight="1" spans="1:5">
      <c r="A10" s="118" t="s">
        <v>44</v>
      </c>
      <c r="B10" s="137" t="s">
        <v>48</v>
      </c>
      <c r="C10" s="147">
        <v>21389</v>
      </c>
      <c r="D10" s="150">
        <v>21218</v>
      </c>
      <c r="E10" s="149">
        <f t="shared" si="0"/>
        <v>99.2005236336435</v>
      </c>
    </row>
    <row r="11" s="79" customFormat="1" ht="19.5" customHeight="1" spans="1:5">
      <c r="A11" s="118" t="s">
        <v>45</v>
      </c>
      <c r="B11" s="137" t="s">
        <v>48</v>
      </c>
      <c r="C11" s="147">
        <v>4386.05</v>
      </c>
      <c r="D11" s="150">
        <v>4312.49</v>
      </c>
      <c r="E11" s="149">
        <f t="shared" si="0"/>
        <v>98.322864536428</v>
      </c>
    </row>
    <row r="12" s="79" customFormat="1" ht="19.5" customHeight="1" spans="1:5">
      <c r="A12" s="123" t="s">
        <v>46</v>
      </c>
      <c r="B12" s="137" t="s">
        <v>48</v>
      </c>
      <c r="C12" s="147">
        <v>2.76</v>
      </c>
      <c r="D12" s="151">
        <v>3.07</v>
      </c>
      <c r="E12" s="149">
        <f t="shared" si="0"/>
        <v>111.231884057971</v>
      </c>
    </row>
    <row r="13" s="79" customFormat="1" ht="19.5" customHeight="1" spans="1:5">
      <c r="A13" s="144"/>
      <c r="B13" s="144"/>
      <c r="C13" s="144"/>
      <c r="D13" s="144"/>
      <c r="E13" s="144"/>
    </row>
    <row r="14" s="79" customFormat="1" ht="12.75" spans="1:5">
      <c r="A14" s="152"/>
      <c r="B14" s="153"/>
      <c r="C14" s="99"/>
      <c r="E14" s="152"/>
    </row>
    <row r="15" s="79" customFormat="1" ht="12.75" spans="2:3">
      <c r="B15" s="99"/>
      <c r="C15" s="99"/>
    </row>
    <row r="16" s="79" customFormat="1" ht="12.75" spans="2:3">
      <c r="B16" s="99"/>
      <c r="C16" s="99"/>
    </row>
    <row r="17" s="79" customFormat="1" ht="12.75" spans="2:3">
      <c r="B17" s="99"/>
      <c r="C17" s="99"/>
    </row>
    <row r="18" s="79" customFormat="1" ht="12.75" spans="2:3">
      <c r="B18" s="99"/>
      <c r="C18" s="99"/>
    </row>
    <row r="19" s="79" customFormat="1" ht="12.75" spans="2:3">
      <c r="B19" s="99"/>
      <c r="C19" s="99"/>
    </row>
    <row r="20" s="79" customFormat="1" ht="12.75" spans="2:3">
      <c r="B20" s="99"/>
      <c r="C20" s="99"/>
    </row>
    <row r="21" s="79" customFormat="1" ht="12.75" spans="2:3">
      <c r="B21" s="99"/>
      <c r="C21" s="99"/>
    </row>
    <row r="22" s="79" customFormat="1" ht="12.75" spans="2:3">
      <c r="B22" s="99"/>
      <c r="C22" s="99"/>
    </row>
    <row r="23" s="79" customFormat="1" ht="12.75" spans="2:3">
      <c r="B23" s="99"/>
      <c r="C23" s="99"/>
    </row>
    <row r="24" s="79" customFormat="1" ht="12.75" spans="2:3">
      <c r="B24" s="99"/>
      <c r="C24" s="99"/>
    </row>
    <row r="25" s="79" customFormat="1" ht="12.75" spans="2:3">
      <c r="B25" s="99"/>
      <c r="C25" s="99"/>
    </row>
    <row r="26" s="79" customFormat="1" ht="12.75" spans="2:3">
      <c r="B26" s="99"/>
      <c r="C26" s="99"/>
    </row>
    <row r="27" s="79" customFormat="1" ht="12.75" spans="2:3">
      <c r="B27" s="99"/>
      <c r="C27" s="99"/>
    </row>
    <row r="28" s="79" customFormat="1" ht="12.75" spans="2:3">
      <c r="B28" s="99"/>
      <c r="C28" s="99"/>
    </row>
    <row r="29" s="79" customFormat="1" spans="2:4">
      <c r="B29" s="99"/>
      <c r="C29" s="145"/>
      <c r="D29" s="82"/>
    </row>
    <row r="30" s="79" customFormat="1" spans="2:4">
      <c r="B30" s="99"/>
      <c r="C30" s="145"/>
      <c r="D30" s="82"/>
    </row>
    <row r="31" s="79" customFormat="1" spans="2:4">
      <c r="B31" s="99"/>
      <c r="C31" s="145"/>
      <c r="D31" s="82"/>
    </row>
    <row r="32" s="79" customFormat="1" spans="2:4">
      <c r="B32" s="99"/>
      <c r="C32" s="145"/>
      <c r="D32" s="82"/>
    </row>
    <row r="33" s="79" customFormat="1" spans="2:4">
      <c r="B33" s="99"/>
      <c r="C33" s="145"/>
      <c r="D33" s="82"/>
    </row>
  </sheetData>
  <mergeCells count="2">
    <mergeCell ref="A1:E1"/>
    <mergeCell ref="A13:E1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workbookViewId="0">
      <selection activeCell="C7" sqref="C7"/>
    </sheetView>
  </sheetViews>
  <sheetFormatPr defaultColWidth="9" defaultRowHeight="14.25" outlineLevelCol="4"/>
  <cols>
    <col min="1" max="1" width="21.375" style="82" customWidth="1"/>
    <col min="2" max="3" width="14.375" style="82" customWidth="1"/>
    <col min="4" max="4" width="14.25" style="82" customWidth="1"/>
    <col min="5" max="16384" width="9" style="82"/>
  </cols>
  <sheetData>
    <row r="1" s="79" customFormat="1" ht="18.75" spans="1:5">
      <c r="A1" s="132" t="s">
        <v>49</v>
      </c>
      <c r="B1" s="132"/>
      <c r="C1" s="132"/>
      <c r="D1" s="132"/>
      <c r="E1" s="132"/>
    </row>
    <row r="2" s="79" customFormat="1" ht="24" spans="1:5">
      <c r="A2" s="133" t="s">
        <v>50</v>
      </c>
      <c r="B2" s="60" t="s">
        <v>51</v>
      </c>
      <c r="C2" s="100" t="s">
        <v>38</v>
      </c>
      <c r="D2" s="100" t="s">
        <v>39</v>
      </c>
      <c r="E2" s="62" t="s">
        <v>40</v>
      </c>
    </row>
    <row r="3" s="79" customFormat="1" ht="12.75" spans="1:5">
      <c r="A3" s="115" t="s">
        <v>52</v>
      </c>
      <c r="B3" s="134" t="s">
        <v>53</v>
      </c>
      <c r="C3" s="135">
        <v>19534.5</v>
      </c>
      <c r="D3" s="135">
        <v>19682.1</v>
      </c>
      <c r="E3" s="136">
        <f>D3/C3*100</f>
        <v>100.755586270445</v>
      </c>
    </row>
    <row r="4" s="79" customFormat="1" ht="12.75" spans="1:5">
      <c r="A4" s="118" t="s">
        <v>54</v>
      </c>
      <c r="B4" s="137" t="s">
        <v>53</v>
      </c>
      <c r="C4" s="138">
        <v>19534.5</v>
      </c>
      <c r="D4" s="138">
        <v>19506</v>
      </c>
      <c r="E4" s="139">
        <f t="shared" ref="E4:E14" si="0">D4/C4*100</f>
        <v>99.8541042770483</v>
      </c>
    </row>
    <row r="5" s="79" customFormat="1" ht="12.75" spans="1:5">
      <c r="A5" s="118" t="s">
        <v>55</v>
      </c>
      <c r="B5" s="137" t="s">
        <v>53</v>
      </c>
      <c r="C5" s="138">
        <f>SUM(C6:C10)</f>
        <v>19534.5</v>
      </c>
      <c r="D5" s="138">
        <v>19682.1</v>
      </c>
      <c r="E5" s="139">
        <f t="shared" si="0"/>
        <v>100.755586270445</v>
      </c>
    </row>
    <row r="6" s="79" customFormat="1" ht="12.75" spans="1:5">
      <c r="A6" s="118" t="s">
        <v>56</v>
      </c>
      <c r="B6" s="137" t="s">
        <v>53</v>
      </c>
      <c r="C6" s="138">
        <v>606.8</v>
      </c>
      <c r="D6" s="138">
        <v>606.8</v>
      </c>
      <c r="E6" s="139">
        <f t="shared" si="0"/>
        <v>100</v>
      </c>
    </row>
    <row r="7" s="79" customFormat="1" ht="12.75" spans="1:5">
      <c r="A7" s="118" t="s">
        <v>57</v>
      </c>
      <c r="B7" s="137" t="s">
        <v>53</v>
      </c>
      <c r="C7" s="138">
        <v>1072.9</v>
      </c>
      <c r="D7" s="138">
        <v>1077</v>
      </c>
      <c r="E7" s="139">
        <f t="shared" si="0"/>
        <v>100.382141858514</v>
      </c>
    </row>
    <row r="8" s="79" customFormat="1" ht="12.75" spans="1:5">
      <c r="A8" s="118" t="s">
        <v>58</v>
      </c>
      <c r="B8" s="137" t="s">
        <v>53</v>
      </c>
      <c r="C8" s="138">
        <v>2595.7</v>
      </c>
      <c r="D8" s="138">
        <v>2607.4</v>
      </c>
      <c r="E8" s="139">
        <f t="shared" si="0"/>
        <v>100.450745463651</v>
      </c>
    </row>
    <row r="9" s="79" customFormat="1" ht="12.75" spans="1:5">
      <c r="A9" s="118" t="s">
        <v>59</v>
      </c>
      <c r="B9" s="137" t="s">
        <v>53</v>
      </c>
      <c r="C9" s="138">
        <v>2960.2</v>
      </c>
      <c r="D9" s="138">
        <v>3011.6</v>
      </c>
      <c r="E9" s="139">
        <f t="shared" si="0"/>
        <v>101.736369164246</v>
      </c>
    </row>
    <row r="10" s="79" customFormat="1" ht="12.75" spans="1:5">
      <c r="A10" s="118" t="s">
        <v>60</v>
      </c>
      <c r="B10" s="137" t="s">
        <v>53</v>
      </c>
      <c r="C10" s="138">
        <v>12298.9</v>
      </c>
      <c r="D10" s="138">
        <v>12379.3</v>
      </c>
      <c r="E10" s="139">
        <f t="shared" si="0"/>
        <v>100.653716999081</v>
      </c>
    </row>
    <row r="11" s="79" customFormat="1" ht="12.75" spans="1:5">
      <c r="A11" s="118" t="s">
        <v>61</v>
      </c>
      <c r="B11" s="137" t="s">
        <v>53</v>
      </c>
      <c r="C11" s="138">
        <v>19534.5</v>
      </c>
      <c r="D11" s="138">
        <v>19682.1</v>
      </c>
      <c r="E11" s="139">
        <f t="shared" si="0"/>
        <v>100.755586270445</v>
      </c>
    </row>
    <row r="12" s="79" customFormat="1" ht="12.75" spans="1:5">
      <c r="A12" s="118" t="s">
        <v>62</v>
      </c>
      <c r="B12" s="137" t="s">
        <v>63</v>
      </c>
      <c r="C12" s="140">
        <v>176289.4</v>
      </c>
      <c r="D12" s="140">
        <v>176124.3</v>
      </c>
      <c r="E12" s="139">
        <f t="shared" si="0"/>
        <v>99.906347176858</v>
      </c>
    </row>
    <row r="13" s="79" customFormat="1" ht="12.75" spans="1:5">
      <c r="A13" s="118" t="s">
        <v>64</v>
      </c>
      <c r="B13" s="137" t="s">
        <v>65</v>
      </c>
      <c r="C13" s="138">
        <v>4238</v>
      </c>
      <c r="D13" s="138">
        <v>4240</v>
      </c>
      <c r="E13" s="139">
        <f t="shared" si="0"/>
        <v>100.047192071732</v>
      </c>
    </row>
    <row r="14" s="79" customFormat="1" ht="12.75" spans="1:5">
      <c r="A14" s="123" t="s">
        <v>66</v>
      </c>
      <c r="B14" s="141" t="s">
        <v>67</v>
      </c>
      <c r="C14" s="142">
        <v>143.07</v>
      </c>
      <c r="D14" s="142">
        <v>144.15</v>
      </c>
      <c r="E14" s="143">
        <f t="shared" si="0"/>
        <v>100.754875235899</v>
      </c>
    </row>
    <row r="15" s="79" customFormat="1" ht="12.75" spans="1:5">
      <c r="A15" s="144"/>
      <c r="B15" s="144"/>
      <c r="C15" s="144"/>
      <c r="D15" s="144"/>
      <c r="E15" s="51"/>
    </row>
    <row r="16" s="79" customFormat="1" ht="12.75"/>
    <row r="17" s="79" customFormat="1" ht="12.75"/>
    <row r="18" s="79" customFormat="1" ht="12.75"/>
    <row r="19" s="79" customFormat="1" ht="12.75"/>
    <row r="20" s="79" customFormat="1" ht="12.75"/>
    <row r="21" s="79" customFormat="1" ht="12.75"/>
    <row r="22" s="79" customFormat="1" ht="12.75"/>
    <row r="23" s="79" customFormat="1" ht="12.75"/>
    <row r="24" s="79" customFormat="1" ht="12.75"/>
    <row r="25" s="79" customFormat="1" ht="12.75"/>
    <row r="26" s="79" customFormat="1" ht="12.75"/>
    <row r="27" s="79" customFormat="1" ht="12.75"/>
    <row r="28" s="79" customFormat="1" ht="12.75"/>
    <row r="29" s="79" customFormat="1" ht="12.75"/>
    <row r="30" s="79" customFormat="1" ht="12.75"/>
    <row r="31" s="79" customFormat="1" ht="12.75"/>
    <row r="32" s="79" customFormat="1" ht="12.75"/>
    <row r="33" s="79" customFormat="1" ht="12.75"/>
    <row r="34" s="79" customFormat="1" ht="12.75"/>
    <row r="35" s="79" customFormat="1" ht="12.75"/>
    <row r="36" s="79" customFormat="1" ht="12.75"/>
    <row r="37" s="79" customFormat="1" ht="12.75"/>
    <row r="38" s="79" customFormat="1" ht="12.75"/>
    <row r="39" s="79" customFormat="1" ht="12.75"/>
    <row r="40" s="79" customFormat="1" ht="12.75"/>
    <row r="41" s="79" customFormat="1" ht="12.75"/>
    <row r="42" s="79" customFormat="1" ht="12.75"/>
    <row r="43" s="79" customFormat="1" ht="12.75"/>
    <row r="44" s="79" customFormat="1" ht="12.75"/>
    <row r="45" s="79" customFormat="1" ht="12.75"/>
    <row r="46" s="79" customFormat="1" ht="12.75"/>
  </sheetData>
  <mergeCells count="2">
    <mergeCell ref="A1:E1"/>
    <mergeCell ref="A15:D15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20"/>
  <sheetViews>
    <sheetView workbookViewId="0">
      <selection activeCell="F12" sqref="F12"/>
    </sheetView>
  </sheetViews>
  <sheetFormatPr defaultColWidth="9" defaultRowHeight="12" outlineLevelCol="7"/>
  <cols>
    <col min="1" max="1" width="9.375" style="51" customWidth="1"/>
    <col min="2" max="2" width="10.5" style="51" customWidth="1"/>
    <col min="3" max="3" width="12.5" style="51" customWidth="1"/>
    <col min="4" max="6" width="10.625" style="51" customWidth="1"/>
    <col min="7" max="16384" width="9" style="51"/>
  </cols>
  <sheetData>
    <row r="1" ht="25.5" customHeight="1" spans="1:7">
      <c r="A1" s="53" t="s">
        <v>68</v>
      </c>
      <c r="B1" s="53"/>
      <c r="C1" s="53"/>
      <c r="D1" s="53"/>
      <c r="E1" s="53"/>
      <c r="F1" s="53"/>
      <c r="G1" s="53"/>
    </row>
    <row r="2" ht="22.5" customHeight="1" spans="1:7">
      <c r="A2" s="55" t="s">
        <v>69</v>
      </c>
      <c r="B2" s="56" t="s">
        <v>70</v>
      </c>
      <c r="C2" s="57"/>
      <c r="D2" s="55"/>
      <c r="E2" s="100" t="s">
        <v>71</v>
      </c>
      <c r="F2" s="58"/>
      <c r="G2" s="58"/>
    </row>
    <row r="3" ht="29.25" customHeight="1" spans="1:7">
      <c r="A3" s="59"/>
      <c r="B3" s="60" t="s">
        <v>38</v>
      </c>
      <c r="C3" s="60" t="s">
        <v>39</v>
      </c>
      <c r="D3" s="61" t="s">
        <v>40</v>
      </c>
      <c r="E3" s="60" t="s">
        <v>38</v>
      </c>
      <c r="F3" s="60" t="s">
        <v>39</v>
      </c>
      <c r="G3" s="62" t="s">
        <v>40</v>
      </c>
    </row>
    <row r="4" ht="19.5" customHeight="1" spans="1:7">
      <c r="A4" s="115" t="s">
        <v>72</v>
      </c>
      <c r="B4" s="101">
        <f>SUM(B6:B18)</f>
        <v>5174</v>
      </c>
      <c r="C4" s="101">
        <f>SUM(C6:C18)</f>
        <v>5098</v>
      </c>
      <c r="D4" s="116">
        <f>C4/B4*100</f>
        <v>98.531117124082</v>
      </c>
      <c r="E4" s="101">
        <f>SUM(E6:E18)</f>
        <v>481484</v>
      </c>
      <c r="F4" s="101">
        <f>SUM(F6:F18)</f>
        <v>483054</v>
      </c>
      <c r="G4" s="117">
        <f t="shared" ref="G4:G18" si="0">F4/E4*100</f>
        <v>100.326075217453</v>
      </c>
    </row>
    <row r="5" ht="19.5" customHeight="1" spans="1:7">
      <c r="A5" s="118" t="s">
        <v>73</v>
      </c>
      <c r="B5" s="104">
        <f>SUM(B6:B10)</f>
        <v>2199</v>
      </c>
      <c r="C5" s="104">
        <v>2252</v>
      </c>
      <c r="D5" s="119">
        <f t="shared" ref="D5:D8" si="1">C5/B5*100</f>
        <v>102.410186448386</v>
      </c>
      <c r="E5" s="104">
        <f>SUM(E6:E10)</f>
        <v>204454</v>
      </c>
      <c r="F5" s="104">
        <f>SUM(F6:F10)</f>
        <v>213352.429086752</v>
      </c>
      <c r="G5" s="117">
        <f t="shared" si="0"/>
        <v>104.352289065879</v>
      </c>
    </row>
    <row r="6" ht="19.5" customHeight="1" spans="1:7">
      <c r="A6" s="118" t="s">
        <v>74</v>
      </c>
      <c r="B6" s="120">
        <v>1660</v>
      </c>
      <c r="C6" s="120">
        <v>1787.31101232059</v>
      </c>
      <c r="D6" s="119">
        <f t="shared" si="1"/>
        <v>107.669338091602</v>
      </c>
      <c r="E6" s="121">
        <v>154327</v>
      </c>
      <c r="F6" s="121">
        <v>169354.20434396</v>
      </c>
      <c r="G6" s="117">
        <f t="shared" si="0"/>
        <v>109.737249051663</v>
      </c>
    </row>
    <row r="7" ht="19.5" customHeight="1" spans="1:7">
      <c r="A7" s="118" t="s">
        <v>75</v>
      </c>
      <c r="B7" s="120">
        <v>93</v>
      </c>
      <c r="C7" s="122">
        <v>94.0212879461451</v>
      </c>
      <c r="D7" s="119">
        <f t="shared" si="1"/>
        <v>101.098159081876</v>
      </c>
      <c r="E7" s="121">
        <v>8633</v>
      </c>
      <c r="F7" s="121">
        <v>8908.85822431094</v>
      </c>
      <c r="G7" s="117">
        <f t="shared" si="0"/>
        <v>103.195392381686</v>
      </c>
    </row>
    <row r="8" ht="19.5" customHeight="1" spans="1:7">
      <c r="A8" s="118" t="s">
        <v>76</v>
      </c>
      <c r="B8" s="120">
        <v>269</v>
      </c>
      <c r="C8" s="122">
        <v>180.077962657183</v>
      </c>
      <c r="D8" s="119">
        <f t="shared" si="1"/>
        <v>66.9434805417037</v>
      </c>
      <c r="E8" s="121">
        <v>25019</v>
      </c>
      <c r="F8" s="121">
        <v>17063.040442017</v>
      </c>
      <c r="G8" s="117">
        <f t="shared" si="0"/>
        <v>68.2003295176346</v>
      </c>
    </row>
    <row r="9" ht="19.5" customHeight="1" spans="1:8">
      <c r="A9" s="118" t="s">
        <v>77</v>
      </c>
      <c r="B9" s="104"/>
      <c r="C9" s="104"/>
      <c r="D9" s="119"/>
      <c r="E9" s="104"/>
      <c r="F9" s="104"/>
      <c r="G9" s="117"/>
      <c r="H9" s="81"/>
    </row>
    <row r="10" ht="19.5" customHeight="1" spans="1:7">
      <c r="A10" s="118" t="s">
        <v>78</v>
      </c>
      <c r="B10" s="120">
        <v>177</v>
      </c>
      <c r="C10" s="122">
        <v>190.244176298743</v>
      </c>
      <c r="D10" s="119">
        <f>C10/B10*100</f>
        <v>107.482585479516</v>
      </c>
      <c r="E10" s="121">
        <v>16475</v>
      </c>
      <c r="F10" s="121">
        <v>18026.3260764639</v>
      </c>
      <c r="G10" s="117">
        <f t="shared" si="0"/>
        <v>109.41624325623</v>
      </c>
    </row>
    <row r="11" ht="19.5" customHeight="1" spans="1:7">
      <c r="A11" s="118" t="s">
        <v>79</v>
      </c>
      <c r="B11" s="120">
        <v>529</v>
      </c>
      <c r="C11" s="122">
        <v>476.063711418773</v>
      </c>
      <c r="D11" s="119">
        <f t="shared" ref="D11:D18" si="2">C11/B11*100</f>
        <v>89.9931401547775</v>
      </c>
      <c r="E11" s="121">
        <v>49247</v>
      </c>
      <c r="F11" s="121">
        <v>45108.764232186</v>
      </c>
      <c r="G11" s="117">
        <f t="shared" si="0"/>
        <v>91.5969789676244</v>
      </c>
    </row>
    <row r="12" ht="19.5" customHeight="1" spans="1:7">
      <c r="A12" s="118" t="s">
        <v>80</v>
      </c>
      <c r="B12" s="120">
        <v>584</v>
      </c>
      <c r="C12" s="122">
        <v>538.550311190144</v>
      </c>
      <c r="D12" s="119">
        <f t="shared" si="2"/>
        <v>92.2175190394081</v>
      </c>
      <c r="E12" s="121">
        <v>54342</v>
      </c>
      <c r="F12" s="121">
        <v>51029.5963165248</v>
      </c>
      <c r="G12" s="117">
        <f t="shared" si="0"/>
        <v>93.9045237873556</v>
      </c>
    </row>
    <row r="13" ht="19.5" customHeight="1" spans="1:7">
      <c r="A13" s="118" t="s">
        <v>81</v>
      </c>
      <c r="B13" s="120">
        <v>600</v>
      </c>
      <c r="C13" s="122">
        <v>698.425352470469</v>
      </c>
      <c r="D13" s="119">
        <f t="shared" si="2"/>
        <v>116.404225411745</v>
      </c>
      <c r="E13" s="121">
        <v>55846</v>
      </c>
      <c r="F13" s="121">
        <v>66178.3366442271</v>
      </c>
      <c r="G13" s="117">
        <f t="shared" si="0"/>
        <v>118.501480221013</v>
      </c>
    </row>
    <row r="14" ht="19.5" customHeight="1" spans="1:7">
      <c r="A14" s="118" t="s">
        <v>82</v>
      </c>
      <c r="B14" s="120">
        <v>344</v>
      </c>
      <c r="C14" s="122">
        <v>250.723434523053</v>
      </c>
      <c r="D14" s="119">
        <f t="shared" si="2"/>
        <v>72.8847193380969</v>
      </c>
      <c r="E14" s="121">
        <v>32052</v>
      </c>
      <c r="F14" s="121">
        <v>23756.9552648292</v>
      </c>
      <c r="G14" s="117">
        <f t="shared" si="0"/>
        <v>74.120040137368</v>
      </c>
    </row>
    <row r="15" ht="19.5" customHeight="1" spans="1:7">
      <c r="A15" s="118" t="s">
        <v>83</v>
      </c>
      <c r="B15" s="120">
        <v>230</v>
      </c>
      <c r="C15" s="122">
        <v>227.347618442779</v>
      </c>
      <c r="D15" s="119">
        <f t="shared" si="2"/>
        <v>98.8467906272952</v>
      </c>
      <c r="E15" s="121">
        <v>21439</v>
      </c>
      <c r="F15" s="121">
        <v>21542.0118633304</v>
      </c>
      <c r="G15" s="117">
        <f t="shared" si="0"/>
        <v>100.480488191289</v>
      </c>
    </row>
    <row r="16" ht="19.5" customHeight="1" spans="1:7">
      <c r="A16" s="118" t="s">
        <v>84</v>
      </c>
      <c r="B16" s="120">
        <v>200</v>
      </c>
      <c r="C16" s="122">
        <v>145.435132732122</v>
      </c>
      <c r="D16" s="119">
        <f t="shared" si="2"/>
        <v>72.7175663660612</v>
      </c>
      <c r="E16" s="121">
        <v>18609</v>
      </c>
      <c r="F16" s="121">
        <v>13780.5065921504</v>
      </c>
      <c r="G16" s="117">
        <f t="shared" si="0"/>
        <v>74.0529130643796</v>
      </c>
    </row>
    <row r="17" ht="19.5" customHeight="1" spans="1:7">
      <c r="A17" s="118" t="s">
        <v>85</v>
      </c>
      <c r="B17" s="120">
        <v>476</v>
      </c>
      <c r="C17" s="122">
        <v>477.747288200178</v>
      </c>
      <c r="D17" s="119">
        <f t="shared" si="2"/>
        <v>100.367077352979</v>
      </c>
      <c r="E17" s="121">
        <v>44336</v>
      </c>
      <c r="F17" s="121">
        <v>45268.2892417122</v>
      </c>
      <c r="G17" s="117">
        <f t="shared" si="0"/>
        <v>102.10278158091</v>
      </c>
    </row>
    <row r="18" ht="19.5" customHeight="1" spans="1:7">
      <c r="A18" s="123" t="s">
        <v>86</v>
      </c>
      <c r="B18" s="124">
        <v>12</v>
      </c>
      <c r="C18" s="125">
        <v>32.0527117998222</v>
      </c>
      <c r="D18" s="126">
        <f t="shared" si="2"/>
        <v>267.105931665185</v>
      </c>
      <c r="E18" s="127">
        <v>1159</v>
      </c>
      <c r="F18" s="127">
        <v>3037.11075828782</v>
      </c>
      <c r="G18" s="128">
        <f t="shared" si="0"/>
        <v>262.045794502832</v>
      </c>
    </row>
    <row r="19" spans="2:6">
      <c r="B19" s="129"/>
      <c r="C19" s="129"/>
      <c r="F19" s="130"/>
    </row>
    <row r="20" spans="5:6">
      <c r="E20" s="131"/>
      <c r="F20" s="131"/>
    </row>
  </sheetData>
  <mergeCells count="4">
    <mergeCell ref="A1:G1"/>
    <mergeCell ref="B2:D2"/>
    <mergeCell ref="E2:G2"/>
    <mergeCell ref="A2:A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44"/>
  <sheetViews>
    <sheetView workbookViewId="0">
      <selection activeCell="F10" sqref="F10"/>
    </sheetView>
  </sheetViews>
  <sheetFormatPr defaultColWidth="9" defaultRowHeight="14.25" outlineLevelCol="6"/>
  <cols>
    <col min="1" max="1" width="15.375" style="82" customWidth="1"/>
    <col min="2" max="2" width="12.375" style="82" customWidth="1"/>
    <col min="3" max="3" width="10.625" style="82" customWidth="1"/>
    <col min="4" max="4" width="9.625" style="82" customWidth="1"/>
    <col min="5" max="5" width="10" style="82" customWidth="1"/>
    <col min="6" max="6" width="10.625" style="82" customWidth="1"/>
    <col min="7" max="7" width="9.625" style="82" customWidth="1"/>
    <col min="8" max="16384" width="9" style="82"/>
  </cols>
  <sheetData>
    <row r="1" s="78" customFormat="1" ht="20.25" spans="1:7">
      <c r="A1" s="53" t="s">
        <v>87</v>
      </c>
      <c r="B1" s="53"/>
      <c r="C1" s="53"/>
      <c r="D1" s="53"/>
      <c r="E1" s="53"/>
      <c r="F1" s="53"/>
      <c r="G1" s="53"/>
    </row>
    <row r="2" s="99" customFormat="1" ht="12.75" spans="1:7">
      <c r="A2" s="55" t="s">
        <v>88</v>
      </c>
      <c r="B2" s="56" t="s">
        <v>89</v>
      </c>
      <c r="C2" s="57"/>
      <c r="D2" s="55"/>
      <c r="E2" s="100" t="s">
        <v>90</v>
      </c>
      <c r="F2" s="58"/>
      <c r="G2" s="58"/>
    </row>
    <row r="3" s="99" customFormat="1" ht="24" spans="1:7">
      <c r="A3" s="59"/>
      <c r="B3" s="60" t="s">
        <v>38</v>
      </c>
      <c r="C3" s="60" t="s">
        <v>39</v>
      </c>
      <c r="D3" s="61" t="s">
        <v>40</v>
      </c>
      <c r="E3" s="60" t="s">
        <v>38</v>
      </c>
      <c r="F3" s="60" t="s">
        <v>39</v>
      </c>
      <c r="G3" s="62" t="s">
        <v>40</v>
      </c>
    </row>
    <row r="4" s="79" customFormat="1" ht="12.75" spans="1:7">
      <c r="A4" s="63" t="s">
        <v>91</v>
      </c>
      <c r="B4" s="101">
        <v>21389</v>
      </c>
      <c r="C4" s="101">
        <f>SUM(C6:C18)</f>
        <v>21218</v>
      </c>
      <c r="D4" s="102">
        <f>C4/B4*100</f>
        <v>99.2005236336435</v>
      </c>
      <c r="E4" s="101">
        <f>SUM(E6:E18)</f>
        <v>4115004</v>
      </c>
      <c r="F4" s="101">
        <f>SUM(F6:F18)</f>
        <v>4027207</v>
      </c>
      <c r="G4" s="103">
        <f>F4/E4*100</f>
        <v>97.8664176268116</v>
      </c>
    </row>
    <row r="5" s="79" customFormat="1" ht="12.75" spans="1:7">
      <c r="A5" s="68" t="s">
        <v>73</v>
      </c>
      <c r="B5" s="104">
        <v>6869</v>
      </c>
      <c r="C5" s="104">
        <f>SUM(C6:C10)</f>
        <v>7557.68721105014</v>
      </c>
      <c r="D5" s="105">
        <f t="shared" ref="D5:D18" si="0">C5/B5*100</f>
        <v>110.026018504151</v>
      </c>
      <c r="E5" s="104">
        <f>SUM(E6:E8)</f>
        <v>1321678</v>
      </c>
      <c r="F5" s="104">
        <f>SUM(F6:F10)</f>
        <v>1434459.93214024</v>
      </c>
      <c r="G5" s="106">
        <f t="shared" ref="G5:G18" si="1">F5/E5*100</f>
        <v>108.533238212351</v>
      </c>
    </row>
    <row r="6" s="79" customFormat="1" ht="12.75" spans="1:7">
      <c r="A6" s="68" t="s">
        <v>74</v>
      </c>
      <c r="B6" s="107">
        <v>4444</v>
      </c>
      <c r="C6" s="107">
        <v>3931.10512455256</v>
      </c>
      <c r="D6" s="105">
        <f t="shared" si="0"/>
        <v>88.45871117355</v>
      </c>
      <c r="E6" s="108">
        <v>855267</v>
      </c>
      <c r="F6" s="108">
        <v>746129.421968797</v>
      </c>
      <c r="G6" s="106">
        <f t="shared" si="1"/>
        <v>87.239355893399</v>
      </c>
    </row>
    <row r="7" s="79" customFormat="1" ht="12.75" spans="1:7">
      <c r="A7" s="68" t="s">
        <v>75</v>
      </c>
      <c r="B7" s="107">
        <v>1338</v>
      </c>
      <c r="C7" s="107">
        <v>1483.33117195558</v>
      </c>
      <c r="D7" s="105">
        <f t="shared" si="0"/>
        <v>110.861821521344</v>
      </c>
      <c r="E7" s="108">
        <v>257328</v>
      </c>
      <c r="F7" s="108">
        <v>281538.395655468</v>
      </c>
      <c r="G7" s="106">
        <f t="shared" si="1"/>
        <v>109.408379832536</v>
      </c>
    </row>
    <row r="8" s="79" customFormat="1" ht="12.75" spans="1:7">
      <c r="A8" s="68" t="s">
        <v>76</v>
      </c>
      <c r="B8" s="107">
        <v>1087</v>
      </c>
      <c r="C8" s="107">
        <v>1180.87874101553</v>
      </c>
      <c r="D8" s="105">
        <f t="shared" si="0"/>
        <v>108.63649871348</v>
      </c>
      <c r="E8" s="108">
        <v>209083</v>
      </c>
      <c r="F8" s="108">
        <v>224132.488074698</v>
      </c>
      <c r="G8" s="106">
        <f t="shared" si="1"/>
        <v>107.197853519749</v>
      </c>
    </row>
    <row r="9" s="79" customFormat="1" ht="12.75" spans="1:7">
      <c r="A9" s="68" t="s">
        <v>77</v>
      </c>
      <c r="B9" s="104"/>
      <c r="C9" s="104"/>
      <c r="D9" s="105"/>
      <c r="E9" s="104"/>
      <c r="F9" s="108"/>
      <c r="G9" s="106"/>
    </row>
    <row r="10" s="79" customFormat="1" ht="12.75" spans="1:7">
      <c r="A10" s="68" t="s">
        <v>78</v>
      </c>
      <c r="B10" s="107">
        <v>863</v>
      </c>
      <c r="C10" s="107">
        <v>962.372173526466</v>
      </c>
      <c r="D10" s="105">
        <f t="shared" si="0"/>
        <v>111.514736213959</v>
      </c>
      <c r="E10" s="108">
        <v>166080</v>
      </c>
      <c r="F10" s="108">
        <v>182659.626441276</v>
      </c>
      <c r="G10" s="106">
        <f t="shared" si="1"/>
        <v>109.982915728129</v>
      </c>
    </row>
    <row r="11" s="79" customFormat="1" ht="12.75" spans="1:7">
      <c r="A11" s="68" t="s">
        <v>79</v>
      </c>
      <c r="B11" s="107">
        <v>2810</v>
      </c>
      <c r="C11" s="107">
        <v>3012.33073416816</v>
      </c>
      <c r="D11" s="105">
        <f t="shared" si="0"/>
        <v>107.200381998867</v>
      </c>
      <c r="E11" s="108">
        <v>540660</v>
      </c>
      <c r="F11" s="108">
        <v>571744.717643375</v>
      </c>
      <c r="G11" s="106">
        <f t="shared" si="1"/>
        <v>105.74940214615</v>
      </c>
    </row>
    <row r="12" s="79" customFormat="1" ht="12.75" spans="1:7">
      <c r="A12" s="68" t="s">
        <v>80</v>
      </c>
      <c r="B12" s="107">
        <v>3431</v>
      </c>
      <c r="C12" s="107">
        <v>3239.52234816705</v>
      </c>
      <c r="D12" s="105">
        <f t="shared" si="0"/>
        <v>94.4191882298761</v>
      </c>
      <c r="E12" s="108">
        <v>660054</v>
      </c>
      <c r="F12" s="108">
        <v>614866.013629692</v>
      </c>
      <c r="G12" s="106">
        <f t="shared" si="1"/>
        <v>93.153895534258</v>
      </c>
    </row>
    <row r="13" s="79" customFormat="1" ht="12.75" spans="1:7">
      <c r="A13" s="68" t="s">
        <v>81</v>
      </c>
      <c r="B13" s="107">
        <v>3332</v>
      </c>
      <c r="C13" s="107">
        <v>3667.44781858523</v>
      </c>
      <c r="D13" s="105">
        <f t="shared" si="0"/>
        <v>110.067461542174</v>
      </c>
      <c r="E13" s="108">
        <v>641049</v>
      </c>
      <c r="F13" s="108">
        <v>696086.885057082</v>
      </c>
      <c r="G13" s="106">
        <f t="shared" si="1"/>
        <v>108.585597209742</v>
      </c>
    </row>
    <row r="14" s="79" customFormat="1" ht="12.75" spans="1:7">
      <c r="A14" s="68" t="s">
        <v>82</v>
      </c>
      <c r="B14" s="107">
        <v>1109</v>
      </c>
      <c r="C14" s="107">
        <v>1125.17365793757</v>
      </c>
      <c r="D14" s="105">
        <f t="shared" si="0"/>
        <v>101.458400174713</v>
      </c>
      <c r="E14" s="108">
        <v>213266</v>
      </c>
      <c r="F14" s="108">
        <v>213559.582970205</v>
      </c>
      <c r="G14" s="106">
        <f t="shared" si="1"/>
        <v>100.137660466368</v>
      </c>
    </row>
    <row r="15" s="79" customFormat="1" ht="12.75" spans="1:7">
      <c r="A15" s="68" t="s">
        <v>83</v>
      </c>
      <c r="B15" s="107">
        <v>1011</v>
      </c>
      <c r="C15" s="107">
        <v>822.66371013322</v>
      </c>
      <c r="D15" s="105">
        <f t="shared" si="0"/>
        <v>81.3712868578853</v>
      </c>
      <c r="E15" s="108">
        <v>194460</v>
      </c>
      <c r="F15" s="108">
        <v>156142.75860564</v>
      </c>
      <c r="G15" s="106">
        <f t="shared" si="1"/>
        <v>80.295566494724</v>
      </c>
    </row>
    <row r="16" s="79" customFormat="1" ht="12.75" spans="1:7">
      <c r="A16" s="68" t="s">
        <v>84</v>
      </c>
      <c r="B16" s="107">
        <v>989</v>
      </c>
      <c r="C16" s="107">
        <v>986.558014966095</v>
      </c>
      <c r="D16" s="105">
        <f t="shared" si="0"/>
        <v>99.75308543641</v>
      </c>
      <c r="E16" s="108">
        <v>190188</v>
      </c>
      <c r="F16" s="108">
        <v>187250.134026655</v>
      </c>
      <c r="G16" s="106">
        <f t="shared" si="1"/>
        <v>98.4552832074867</v>
      </c>
    </row>
    <row r="17" s="79" customFormat="1" ht="12.75" spans="1:7">
      <c r="A17" s="68" t="s">
        <v>85</v>
      </c>
      <c r="B17" s="107">
        <v>911</v>
      </c>
      <c r="C17" s="107">
        <v>762.127210453767</v>
      </c>
      <c r="D17" s="105">
        <f t="shared" si="0"/>
        <v>83.6583106974497</v>
      </c>
      <c r="E17" s="108">
        <v>175275</v>
      </c>
      <c r="F17" s="108">
        <v>144652.843662451</v>
      </c>
      <c r="G17" s="106">
        <f t="shared" si="1"/>
        <v>82.5290792540014</v>
      </c>
    </row>
    <row r="18" s="79" customFormat="1" ht="12.75" spans="1:7">
      <c r="A18" s="72" t="s">
        <v>86</v>
      </c>
      <c r="B18" s="109">
        <v>64</v>
      </c>
      <c r="C18" s="109">
        <v>44.4892945387713</v>
      </c>
      <c r="D18" s="110">
        <f t="shared" si="0"/>
        <v>69.5145227168302</v>
      </c>
      <c r="E18" s="111">
        <v>12294</v>
      </c>
      <c r="F18" s="111">
        <v>8444.13226466215</v>
      </c>
      <c r="G18" s="112">
        <f t="shared" si="1"/>
        <v>68.6849866980816</v>
      </c>
    </row>
    <row r="19" s="79" customFormat="1" ht="12.75" spans="3:6">
      <c r="C19" s="113" t="s">
        <v>92</v>
      </c>
      <c r="E19" s="114"/>
      <c r="F19" s="114"/>
    </row>
    <row r="20" s="79" customFormat="1" ht="12.75"/>
    <row r="21" s="79" customFormat="1" ht="12.75"/>
    <row r="22" s="79" customFormat="1" ht="12.75"/>
    <row r="23" s="79" customFormat="1" ht="12.75"/>
    <row r="24" s="79" customFormat="1" ht="12.75"/>
    <row r="25" s="79" customFormat="1" ht="12.75"/>
    <row r="26" s="79" customFormat="1" ht="12.75"/>
    <row r="27" s="79" customFormat="1" ht="12.75"/>
    <row r="28" s="79" customFormat="1" ht="12.75"/>
    <row r="29" s="79" customFormat="1" ht="12.75"/>
    <row r="30" s="79" customFormat="1" ht="12.75"/>
    <row r="31" s="79" customFormat="1" ht="12.75"/>
    <row r="32" s="79" customFormat="1" ht="12.75"/>
    <row r="33" s="79" customFormat="1" ht="12.75"/>
    <row r="34" s="79" customFormat="1" ht="12.75"/>
    <row r="35" s="79" customFormat="1" ht="12.75"/>
    <row r="36" s="79" customFormat="1" ht="12.75"/>
    <row r="37" s="79" customFormat="1" ht="12.75"/>
    <row r="38" s="79" customFormat="1" ht="12.75"/>
    <row r="39" s="79" customFormat="1" ht="12.75"/>
    <row r="40" s="79" customFormat="1" ht="12.75"/>
    <row r="41" s="79" customFormat="1" ht="12.75"/>
    <row r="42" s="79" customFormat="1" ht="12.75"/>
    <row r="43" s="79" customFormat="1" ht="12.75"/>
    <row r="44" s="79" customFormat="1" ht="12.75"/>
  </sheetData>
  <mergeCells count="4">
    <mergeCell ref="A1:G1"/>
    <mergeCell ref="B2:D2"/>
    <mergeCell ref="E2:G2"/>
    <mergeCell ref="A2:A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F35"/>
  <sheetViews>
    <sheetView workbookViewId="0">
      <selection activeCell="D5" sqref="D5"/>
    </sheetView>
  </sheetViews>
  <sheetFormatPr defaultColWidth="9" defaultRowHeight="14.25"/>
  <cols>
    <col min="1" max="1" width="17" style="82" customWidth="1"/>
    <col min="2" max="2" width="6.125" style="82" customWidth="1"/>
    <col min="3" max="3" width="6.375" style="82" customWidth="1"/>
    <col min="4" max="4" width="6.125" style="82" customWidth="1"/>
    <col min="5" max="5" width="6.375" style="82" customWidth="1"/>
    <col min="6" max="6" width="6" style="82" customWidth="1"/>
    <col min="7" max="7" width="6.125" style="82" customWidth="1"/>
    <col min="8" max="8" width="6.25" style="82" customWidth="1"/>
    <col min="9" max="9" width="5.5" style="82" customWidth="1"/>
    <col min="10" max="10" width="6.25" style="82" customWidth="1"/>
    <col min="11" max="11" width="7.125" style="82" customWidth="1"/>
    <col min="12" max="12" width="6.375" style="82" customWidth="1"/>
    <col min="13" max="16384" width="9" style="82"/>
  </cols>
  <sheetData>
    <row r="1" s="78" customFormat="1" ht="35.25" customHeight="1" spans="1:12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="79" customFormat="1" ht="22.5" customHeight="1" spans="1:58">
      <c r="A2" s="55" t="s">
        <v>94</v>
      </c>
      <c r="B2" s="84" t="s">
        <v>95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</row>
    <row r="3" s="79" customFormat="1" ht="27.75" customHeight="1" spans="1:58">
      <c r="A3" s="59"/>
      <c r="B3" s="86"/>
      <c r="C3" s="87" t="s">
        <v>96</v>
      </c>
      <c r="D3" s="87" t="s">
        <v>97</v>
      </c>
      <c r="E3" s="87" t="s">
        <v>98</v>
      </c>
      <c r="F3" s="87" t="s">
        <v>99</v>
      </c>
      <c r="G3" s="87" t="s">
        <v>100</v>
      </c>
      <c r="H3" s="87" t="s">
        <v>101</v>
      </c>
      <c r="I3" s="87" t="s">
        <v>102</v>
      </c>
      <c r="J3" s="87" t="s">
        <v>103</v>
      </c>
      <c r="K3" s="95" t="s">
        <v>104</v>
      </c>
      <c r="L3" s="95" t="s">
        <v>105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</row>
    <row r="4" s="80" customFormat="1" ht="27.75" customHeight="1" spans="1:58">
      <c r="A4" s="88" t="s">
        <v>106</v>
      </c>
      <c r="B4" s="89">
        <f>SUM(C4:L4)</f>
        <v>247</v>
      </c>
      <c r="C4" s="89">
        <f>C5+C6+C11</f>
        <v>79</v>
      </c>
      <c r="D4" s="89">
        <f t="shared" ref="D4:L4" si="0">D5+D6+D11</f>
        <v>4</v>
      </c>
      <c r="E4" s="89">
        <f t="shared" si="0"/>
        <v>42</v>
      </c>
      <c r="F4" s="89">
        <f t="shared" si="0"/>
        <v>22</v>
      </c>
      <c r="G4" s="89">
        <f t="shared" si="0"/>
        <v>24</v>
      </c>
      <c r="H4" s="89">
        <f t="shared" si="0"/>
        <v>11</v>
      </c>
      <c r="I4" s="89">
        <f t="shared" si="0"/>
        <v>9</v>
      </c>
      <c r="J4" s="89">
        <f t="shared" si="0"/>
        <v>23</v>
      </c>
      <c r="K4" s="89">
        <f t="shared" si="0"/>
        <v>6</v>
      </c>
      <c r="L4" s="96">
        <f t="shared" si="0"/>
        <v>27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</row>
    <row r="5" s="81" customFormat="1" ht="27.75" customHeight="1" spans="1:12">
      <c r="A5" s="90" t="s">
        <v>107</v>
      </c>
      <c r="B5" s="91">
        <f>SUM(C5:L5)</f>
        <v>122</v>
      </c>
      <c r="C5" s="91">
        <v>29</v>
      </c>
      <c r="D5" s="91">
        <v>4</v>
      </c>
      <c r="E5" s="91">
        <v>20</v>
      </c>
      <c r="F5" s="91">
        <v>10</v>
      </c>
      <c r="G5" s="91">
        <v>4</v>
      </c>
      <c r="H5" s="91">
        <v>5</v>
      </c>
      <c r="I5" s="91">
        <v>9</v>
      </c>
      <c r="J5" s="91">
        <v>10</v>
      </c>
      <c r="K5" s="91">
        <v>4</v>
      </c>
      <c r="L5" s="97">
        <v>27</v>
      </c>
    </row>
    <row r="6" s="81" customFormat="1" ht="27.75" customHeight="1" spans="1:12">
      <c r="A6" s="90" t="s">
        <v>108</v>
      </c>
      <c r="B6" s="91">
        <f t="shared" ref="B6:B11" si="1">SUM(C6:L6)</f>
        <v>106</v>
      </c>
      <c r="C6" s="91">
        <v>40</v>
      </c>
      <c r="D6" s="91"/>
      <c r="E6" s="91">
        <v>22</v>
      </c>
      <c r="F6" s="91">
        <v>12</v>
      </c>
      <c r="G6" s="91">
        <v>18</v>
      </c>
      <c r="H6" s="91">
        <v>6</v>
      </c>
      <c r="I6" s="91"/>
      <c r="J6" s="91">
        <v>6</v>
      </c>
      <c r="K6" s="91">
        <v>2</v>
      </c>
      <c r="L6" s="97"/>
    </row>
    <row r="7" s="81" customFormat="1" ht="27.75" customHeight="1" spans="1:12">
      <c r="A7" s="90" t="s">
        <v>109</v>
      </c>
      <c r="B7" s="91">
        <f t="shared" si="1"/>
        <v>56</v>
      </c>
      <c r="C7" s="91">
        <v>16</v>
      </c>
      <c r="D7" s="91"/>
      <c r="E7" s="91">
        <v>15</v>
      </c>
      <c r="F7" s="91">
        <v>4</v>
      </c>
      <c r="G7" s="91">
        <v>18</v>
      </c>
      <c r="H7" s="91">
        <v>1</v>
      </c>
      <c r="I7" s="91"/>
      <c r="J7" s="91">
        <v>2</v>
      </c>
      <c r="K7" s="91"/>
      <c r="L7" s="97"/>
    </row>
    <row r="8" s="81" customFormat="1" ht="27.75" customHeight="1" spans="1:12">
      <c r="A8" s="90" t="s">
        <v>110</v>
      </c>
      <c r="B8" s="91">
        <f t="shared" si="1"/>
        <v>29</v>
      </c>
      <c r="C8" s="91">
        <v>7</v>
      </c>
      <c r="D8" s="91"/>
      <c r="E8" s="91">
        <v>11</v>
      </c>
      <c r="F8" s="91">
        <v>1</v>
      </c>
      <c r="G8" s="91">
        <v>10</v>
      </c>
      <c r="H8" s="91"/>
      <c r="I8" s="91"/>
      <c r="J8" s="91"/>
      <c r="K8" s="91"/>
      <c r="L8" s="97"/>
    </row>
    <row r="9" s="81" customFormat="1" ht="27.75" customHeight="1" spans="1:12">
      <c r="A9" s="90" t="s">
        <v>111</v>
      </c>
      <c r="B9" s="91">
        <f t="shared" si="1"/>
        <v>5</v>
      </c>
      <c r="C9" s="91">
        <v>2</v>
      </c>
      <c r="D9" s="91"/>
      <c r="E9" s="91"/>
      <c r="F9" s="91"/>
      <c r="G9" s="91">
        <v>3</v>
      </c>
      <c r="H9" s="91"/>
      <c r="I9" s="91"/>
      <c r="J9" s="91"/>
      <c r="K9" s="91"/>
      <c r="L9" s="97"/>
    </row>
    <row r="10" s="81" customFormat="1" ht="27.75" customHeight="1" spans="1:12">
      <c r="A10" s="90" t="s">
        <v>112</v>
      </c>
      <c r="B10" s="91">
        <f t="shared" si="1"/>
        <v>2</v>
      </c>
      <c r="C10" s="91"/>
      <c r="D10" s="91"/>
      <c r="E10" s="91"/>
      <c r="F10" s="91"/>
      <c r="G10" s="91">
        <v>2</v>
      </c>
      <c r="H10" s="91"/>
      <c r="I10" s="91"/>
      <c r="J10" s="91"/>
      <c r="K10" s="91"/>
      <c r="L10" s="97"/>
    </row>
    <row r="11" s="81" customFormat="1" ht="27.75" customHeight="1" spans="1:12">
      <c r="A11" s="92" t="s">
        <v>113</v>
      </c>
      <c r="B11" s="93">
        <f t="shared" si="1"/>
        <v>19</v>
      </c>
      <c r="C11" s="93">
        <v>10</v>
      </c>
      <c r="D11" s="93"/>
      <c r="E11" s="93"/>
      <c r="F11" s="93"/>
      <c r="G11" s="93">
        <v>2</v>
      </c>
      <c r="H11" s="93"/>
      <c r="I11" s="93"/>
      <c r="J11" s="93">
        <v>7</v>
      </c>
      <c r="K11" s="93"/>
      <c r="L11" s="98"/>
    </row>
    <row r="12" s="79" customFormat="1" ht="12.75"/>
    <row r="13" s="79" customFormat="1" ht="12.75"/>
    <row r="14" s="79" customFormat="1" ht="12.75"/>
    <row r="15" s="79" customFormat="1" ht="12.75"/>
    <row r="16" s="79" customFormat="1" ht="12.75"/>
    <row r="17" s="79" customFormat="1" ht="12.75"/>
    <row r="18" s="79" customFormat="1" ht="12.75"/>
    <row r="19" s="79" customFormat="1" ht="12.75"/>
    <row r="20" s="79" customFormat="1" ht="12.75"/>
    <row r="21" s="79" customFormat="1" ht="12.75"/>
    <row r="22" s="79" customFormat="1" ht="12.75"/>
    <row r="23" s="79" customFormat="1" ht="12.75"/>
    <row r="24" s="79" customFormat="1" ht="12.75"/>
    <row r="25" s="79" customFormat="1" ht="12.75"/>
    <row r="26" s="79" customFormat="1" ht="12.75"/>
    <row r="27" s="79" customFormat="1" ht="12.75"/>
    <row r="28" s="79" customFormat="1" ht="12.75"/>
    <row r="29" s="79" customFormat="1" ht="12.75"/>
    <row r="30" s="79" customFormat="1" ht="12.75"/>
    <row r="31" s="79" customFormat="1" ht="12.75"/>
    <row r="32" s="79" customFormat="1" ht="12.75"/>
    <row r="33" s="79" customFormat="1" ht="12.75"/>
    <row r="34" s="79" customFormat="1" ht="12.75"/>
    <row r="35" s="79" customFormat="1" ht="12.75"/>
  </sheetData>
  <mergeCells count="4">
    <mergeCell ref="A1:L1"/>
    <mergeCell ref="C2:L2"/>
    <mergeCell ref="A2:A3"/>
    <mergeCell ref="B2:B3"/>
  </mergeCells>
  <pageMargins left="0.94488188976378" right="0.354330708661417" top="0.984251968503937" bottom="0.984251968503937" header="0.511811023622047" footer="0.511811023622047"/>
  <pageSetup paperSize="13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19"/>
  <sheetViews>
    <sheetView workbookViewId="0">
      <selection activeCell="C25" sqref="C25"/>
    </sheetView>
  </sheetViews>
  <sheetFormatPr defaultColWidth="9" defaultRowHeight="12" outlineLevelCol="6"/>
  <cols>
    <col min="1" max="1" width="15.375" style="51" customWidth="1"/>
    <col min="2" max="2" width="10.5" style="51" customWidth="1"/>
    <col min="3" max="3" width="10.625" style="52" customWidth="1"/>
    <col min="4" max="4" width="9.625" style="52" customWidth="1"/>
    <col min="5" max="5" width="9.625" style="51" customWidth="1"/>
    <col min="6" max="6" width="10.625" style="52" customWidth="1"/>
    <col min="7" max="7" width="9.625" style="52" customWidth="1"/>
    <col min="8" max="16384" width="9" style="51"/>
  </cols>
  <sheetData>
    <row r="1" ht="18.75" spans="1:7">
      <c r="A1" s="53" t="s">
        <v>114</v>
      </c>
      <c r="B1" s="53"/>
      <c r="C1" s="53"/>
      <c r="D1" s="53"/>
      <c r="E1" s="53"/>
      <c r="F1" s="53"/>
      <c r="G1" s="53"/>
    </row>
    <row r="2" spans="1:7">
      <c r="A2" s="54"/>
      <c r="B2" s="54"/>
      <c r="C2" s="54"/>
      <c r="D2" s="54"/>
      <c r="E2" s="54"/>
      <c r="F2" s="54"/>
      <c r="G2" s="54"/>
    </row>
    <row r="3" ht="18" customHeight="1" spans="1:7">
      <c r="A3" s="55" t="s">
        <v>115</v>
      </c>
      <c r="B3" s="56" t="s">
        <v>116</v>
      </c>
      <c r="C3" s="57"/>
      <c r="D3" s="55"/>
      <c r="E3" s="56" t="s">
        <v>117</v>
      </c>
      <c r="F3" s="58"/>
      <c r="G3" s="58"/>
    </row>
    <row r="4" ht="30" customHeight="1" spans="1:7">
      <c r="A4" s="59"/>
      <c r="B4" s="60" t="s">
        <v>38</v>
      </c>
      <c r="C4" s="60" t="s">
        <v>39</v>
      </c>
      <c r="D4" s="61" t="s">
        <v>40</v>
      </c>
      <c r="E4" s="60" t="s">
        <v>38</v>
      </c>
      <c r="F4" s="60" t="s">
        <v>39</v>
      </c>
      <c r="G4" s="62" t="s">
        <v>40</v>
      </c>
    </row>
    <row r="5" ht="17.25" customHeight="1" spans="1:7">
      <c r="A5" s="63" t="s">
        <v>118</v>
      </c>
      <c r="B5" s="64"/>
      <c r="C5" s="64">
        <f>SUM(C6:C17)-C7</f>
        <v>38582.17</v>
      </c>
      <c r="D5" s="65"/>
      <c r="E5" s="66">
        <v>1243.2</v>
      </c>
      <c r="F5" s="66">
        <f>SUM(F6:F17)-F7</f>
        <v>1220.55</v>
      </c>
      <c r="G5" s="67">
        <f>F5/E5*100</f>
        <v>98.1780888030888</v>
      </c>
    </row>
    <row r="6" ht="17.25" customHeight="1" spans="1:7">
      <c r="A6" s="68" t="s">
        <v>119</v>
      </c>
      <c r="B6" s="69"/>
      <c r="C6" s="69">
        <v>30138.64</v>
      </c>
      <c r="D6" s="70"/>
      <c r="E6" s="71">
        <v>380.2</v>
      </c>
      <c r="F6" s="71">
        <v>379.08</v>
      </c>
      <c r="G6" s="67">
        <f t="shared" ref="G6:G15" si="0">F6/E6*100</f>
        <v>99.7054182009469</v>
      </c>
    </row>
    <row r="7" ht="17.25" customHeight="1" spans="1:7">
      <c r="A7" s="68" t="s">
        <v>33</v>
      </c>
      <c r="B7" s="69"/>
      <c r="C7" s="69">
        <v>9149.99</v>
      </c>
      <c r="D7" s="70"/>
      <c r="E7" s="71">
        <v>32.7</v>
      </c>
      <c r="F7" s="71">
        <v>36.94</v>
      </c>
      <c r="G7" s="67">
        <f t="shared" si="0"/>
        <v>112.966360856269</v>
      </c>
    </row>
    <row r="8" ht="17.25" customHeight="1" spans="1:7">
      <c r="A8" s="68" t="s">
        <v>120</v>
      </c>
      <c r="B8" s="69"/>
      <c r="C8" s="69">
        <v>500.01</v>
      </c>
      <c r="D8" s="70"/>
      <c r="E8" s="71">
        <v>361</v>
      </c>
      <c r="F8" s="71">
        <v>350.61</v>
      </c>
      <c r="G8" s="67">
        <f t="shared" si="0"/>
        <v>97.1218836565097</v>
      </c>
    </row>
    <row r="9" ht="17.25" customHeight="1" spans="1:7">
      <c r="A9" s="68" t="s">
        <v>121</v>
      </c>
      <c r="B9" s="69"/>
      <c r="C9" s="69">
        <v>557.91</v>
      </c>
      <c r="D9" s="70"/>
      <c r="E9" s="71"/>
      <c r="F9" s="71"/>
      <c r="G9" s="67"/>
    </row>
    <row r="10" ht="17.25" customHeight="1" spans="1:7">
      <c r="A10" s="68" t="s">
        <v>122</v>
      </c>
      <c r="B10" s="69"/>
      <c r="C10" s="69">
        <v>130.07</v>
      </c>
      <c r="D10" s="70"/>
      <c r="E10" s="71"/>
      <c r="F10" s="71"/>
      <c r="G10" s="67"/>
    </row>
    <row r="11" ht="17.25" customHeight="1" spans="1:7">
      <c r="A11" s="68" t="s">
        <v>123</v>
      </c>
      <c r="B11" s="69"/>
      <c r="C11" s="69">
        <v>2239.87</v>
      </c>
      <c r="D11" s="70"/>
      <c r="E11" s="71"/>
      <c r="F11" s="71"/>
      <c r="G11" s="67"/>
    </row>
    <row r="12" ht="17.25" customHeight="1" spans="1:7">
      <c r="A12" s="68" t="s">
        <v>124</v>
      </c>
      <c r="B12" s="69"/>
      <c r="C12" s="69">
        <v>836.22</v>
      </c>
      <c r="D12" s="70"/>
      <c r="E12" s="71"/>
      <c r="F12" s="71"/>
      <c r="G12" s="67"/>
    </row>
    <row r="13" ht="17.25" customHeight="1" spans="1:7">
      <c r="A13" s="68" t="s">
        <v>125</v>
      </c>
      <c r="B13" s="69"/>
      <c r="C13" s="69">
        <v>213.67</v>
      </c>
      <c r="D13" s="70"/>
      <c r="E13" s="71"/>
      <c r="F13" s="71"/>
      <c r="G13" s="67"/>
    </row>
    <row r="14" ht="17.25" customHeight="1" spans="1:7">
      <c r="A14" s="68" t="s">
        <v>126</v>
      </c>
      <c r="B14" s="69"/>
      <c r="C14" s="69">
        <v>468.94</v>
      </c>
      <c r="D14" s="70"/>
      <c r="E14" s="71">
        <v>95.2</v>
      </c>
      <c r="F14" s="71">
        <v>59.47</v>
      </c>
      <c r="G14" s="67">
        <f t="shared" si="0"/>
        <v>62.468487394958</v>
      </c>
    </row>
    <row r="15" ht="17.25" customHeight="1" spans="1:7">
      <c r="A15" s="68" t="s">
        <v>127</v>
      </c>
      <c r="B15" s="69"/>
      <c r="C15" s="69">
        <v>905.29</v>
      </c>
      <c r="D15" s="70"/>
      <c r="E15" s="71">
        <v>40.8</v>
      </c>
      <c r="F15" s="71">
        <v>49.63</v>
      </c>
      <c r="G15" s="67">
        <f t="shared" si="0"/>
        <v>121.642156862745</v>
      </c>
    </row>
    <row r="16" ht="17.25" customHeight="1" spans="1:7">
      <c r="A16" s="68" t="s">
        <v>128</v>
      </c>
      <c r="B16" s="69"/>
      <c r="C16" s="69">
        <v>499.65</v>
      </c>
      <c r="D16" s="70"/>
      <c r="E16" s="71"/>
      <c r="F16" s="71">
        <v>343.63</v>
      </c>
      <c r="G16" s="67"/>
    </row>
    <row r="17" spans="1:7">
      <c r="A17" s="72" t="s">
        <v>129</v>
      </c>
      <c r="B17" s="73"/>
      <c r="C17" s="73">
        <v>2091.9</v>
      </c>
      <c r="D17" s="74"/>
      <c r="E17" s="75">
        <v>366</v>
      </c>
      <c r="F17" s="75">
        <v>38.13</v>
      </c>
      <c r="G17" s="76"/>
    </row>
    <row r="18" spans="1:1">
      <c r="A18" s="51" t="s">
        <v>130</v>
      </c>
    </row>
    <row r="19" spans="6:6">
      <c r="F19" s="77"/>
    </row>
  </sheetData>
  <mergeCells count="5">
    <mergeCell ref="A1:G1"/>
    <mergeCell ref="A2:G2"/>
    <mergeCell ref="B3:D3"/>
    <mergeCell ref="E3:G3"/>
    <mergeCell ref="A3:A4"/>
  </mergeCells>
  <pageMargins left="1.14173228346457" right="0.551181102362205" top="0.984251968503937" bottom="0.984251968503937" header="0.511811023622047" footer="0.511811023622047"/>
  <pageSetup paperSize="27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17-1</vt:lpstr>
      <vt:lpstr>17-2</vt:lpstr>
      <vt:lpstr>17-3（左上右上）</vt:lpstr>
      <vt:lpstr>17-4 （左下）</vt:lpstr>
      <vt:lpstr>17-5（右下）</vt:lpstr>
      <vt:lpstr>17-6（左上）</vt:lpstr>
      <vt:lpstr>17-7 （左下）</vt:lpstr>
      <vt:lpstr>17-8 泊位（右上）</vt:lpstr>
      <vt:lpstr>17-9 港货客（右下）</vt:lpstr>
      <vt:lpstr>17-10 民车</vt:lpstr>
      <vt:lpstr>17-11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rpabc001</dc:creator>
  <cp:lastModifiedBy>ytstjj_lc</cp:lastModifiedBy>
  <dcterms:created xsi:type="dcterms:W3CDTF">2003-04-10T01:48:00Z</dcterms:created>
  <cp:lastPrinted>2018-04-27T02:44:00Z</cp:lastPrinted>
  <dcterms:modified xsi:type="dcterms:W3CDTF">2020-12-23T02:19:59Z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