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ebeccaholm/Desktop/MatØk/Speciale/"/>
    </mc:Choice>
  </mc:AlternateContent>
  <xr:revisionPtr revIDLastSave="0" documentId="13_ncr:1_{373E601A-0CD2-AD4A-A7C6-6AD2A46D084A}" xr6:coauthVersionLast="47" xr6:coauthVersionMax="47" xr10:uidLastSave="{00000000-0000-0000-0000-000000000000}"/>
  <bookViews>
    <workbookView xWindow="0" yWindow="0" windowWidth="28800" windowHeight="18000" activeTab="5" xr2:uid="{624A4803-6903-6342-977B-D106FE1A8261}"/>
  </bookViews>
  <sheets>
    <sheet name="Whales in FitModel" sheetId="1" r:id="rId1"/>
    <sheet name="Oscilerer andre grundstoffer" sheetId="2" r:id="rId2"/>
    <sheet name="Noter mens jeg fjerner outliers" sheetId="3" r:id="rId3"/>
    <sheet name="Alder med kun A sin" sheetId="4" r:id="rId4"/>
    <sheet name="Aders estimater NEW" sheetId="6" r:id="rId5"/>
    <sheet name="Age estimation FINAL" sheetId="7" r:id="rId6"/>
    <sheet name="Ark2"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5" l="1"/>
  <c r="F21" i="5"/>
  <c r="L3" i="7"/>
  <c r="M3" i="7"/>
  <c r="L4" i="7"/>
  <c r="M4" i="7"/>
  <c r="L5" i="7"/>
  <c r="M5" i="7"/>
  <c r="L6" i="7"/>
  <c r="M6" i="7"/>
  <c r="L7" i="7"/>
  <c r="M7" i="7"/>
  <c r="L8" i="7"/>
  <c r="M8" i="7"/>
  <c r="L9" i="7"/>
  <c r="M9" i="7"/>
  <c r="L10" i="7"/>
  <c r="M10" i="7"/>
  <c r="L11" i="7"/>
  <c r="M11" i="7"/>
  <c r="L12" i="7"/>
  <c r="M12" i="7"/>
  <c r="L13" i="7"/>
  <c r="M13" i="7"/>
  <c r="L14" i="7"/>
  <c r="M14" i="7"/>
  <c r="L15" i="7"/>
  <c r="M15" i="7"/>
  <c r="L16" i="7"/>
  <c r="M16"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4" i="7"/>
  <c r="M34" i="7"/>
  <c r="L35" i="7"/>
  <c r="M35" i="7"/>
  <c r="L36" i="7"/>
  <c r="M36" i="7"/>
  <c r="L37" i="7"/>
  <c r="M37" i="7"/>
  <c r="L38" i="7"/>
  <c r="M38" i="7"/>
  <c r="L39" i="7"/>
  <c r="M39" i="7"/>
  <c r="L40" i="7"/>
  <c r="M40" i="7"/>
  <c r="L41" i="7"/>
  <c r="M41" i="7"/>
  <c r="L2" i="7"/>
  <c r="M2" i="7"/>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H2" i="7"/>
  <c r="H30" i="7"/>
  <c r="H31" i="7"/>
  <c r="H32" i="7"/>
  <c r="H33" i="7"/>
  <c r="H34" i="7"/>
  <c r="H35" i="7"/>
  <c r="H36" i="7"/>
  <c r="H37" i="7"/>
  <c r="H38" i="7"/>
  <c r="H39" i="7"/>
  <c r="H40" i="7"/>
  <c r="H41" i="7"/>
  <c r="H29" i="7"/>
  <c r="I34"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H6" i="7"/>
  <c r="H7" i="7"/>
  <c r="H8" i="7"/>
  <c r="H9" i="7"/>
  <c r="H10" i="7"/>
  <c r="H11" i="7"/>
  <c r="H12" i="7"/>
  <c r="H13" i="7"/>
  <c r="H14" i="7"/>
  <c r="H15" i="7"/>
  <c r="H16" i="7"/>
  <c r="H17" i="7"/>
  <c r="H18" i="7"/>
  <c r="H19" i="7"/>
  <c r="H20" i="7"/>
  <c r="H21" i="7"/>
  <c r="H22" i="7"/>
  <c r="H23" i="7"/>
  <c r="H24" i="7"/>
  <c r="H25" i="7"/>
  <c r="H26" i="7"/>
  <c r="H27" i="7"/>
  <c r="H28" i="7"/>
  <c r="J2" i="7"/>
  <c r="H3" i="7"/>
  <c r="H4" i="7"/>
  <c r="H5" i="7"/>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2" i="1"/>
  <c r="Q9" i="1"/>
  <c r="O9" i="1"/>
  <c r="M9"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tc={F618D247-1E9A-6D4F-BEC1-B35A752D1B1A}</author>
    <author>tc={DE632666-8822-2049-BC27-F05BFB2E632D}</author>
    <author>tc={2E6DC445-D5BC-C342-A5AD-6469BC84FEE6}</author>
  </authors>
  <commentList>
    <comment ref="C5" authorId="0" shapeId="0" xr:uid="{F618D247-1E9A-6D4F-BEC1-B35A752D1B1A}">
      <text>
        <t>[Trådet kommentar]
Din version af Excel lader dig læse denne trådede kommentar. Eventuelle ændringer vil dog blive fjernet, hvis filen åbnes i en nyere version af Excel. Få mere at vide: https://go.microsoft.com/fwlink/?linkid=870924
Kommentar:
    har sat max peaks op her</t>
      </text>
    </comment>
    <comment ref="C14" authorId="1" shapeId="0" xr:uid="{DE632666-8822-2049-BC27-F05BFB2E632D}">
      <text>
        <t>[Trådet kommentar]
Din version af Excel lader dig læse denne trådede kommentar. Eventuelle ændringer vil dog blive fjernet, hvis filen åbnes i en nyere version af Excel. Få mere at vide: https://go.microsoft.com/fwlink/?linkid=870924
Kommentar:
    har fjernet alt over 0.0001 her</t>
      </text>
    </comment>
    <comment ref="C30" authorId="2" shapeId="0" xr:uid="{2E6DC445-D5BC-C342-A5AD-6469BC84FEE6}">
      <text>
        <t xml:space="preserve">[Trådet kommentar]
Din version af Excel lader dig læse denne trådede kommentar. Eventuelle ændringer vil dog blive fjernet, hvis filen åbnes i en nyere version af Excel. Få mere at vide: https://go.microsoft.com/fwlink/?linkid=870924
Kommentar:
    har sagt den kun må blive 12 år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tc={A8E020A1-0462-074E-AAD5-B3BD1CD328D4}</author>
  </authors>
  <commentList>
    <comment ref="F34" authorId="0" shapeId="0" xr:uid="{A8E020A1-0462-074E-AAD5-B3BD1CD328D4}">
      <text>
        <t>[Trådet kommentar]
Din version af Excel lader dig læse denne trådede kommentar. Eventuelle ændringer vil dog blive fjernet, hvis filen åbnes i en nyere version af Excel. Få mere at vide: https://go.microsoft.com/fwlink/?linkid=870924
Kommentar:
    Plejede at være 22, nedjusteret til 17 - Det er måske en virkelig god en at have med fordi du så kan sige, der er super meget usikkerhed på de manuelle tællinger og have foto fra den her 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tc={0F689AEA-20D6-7742-80BF-C7B3451F98FC}</author>
  </authors>
  <commentList>
    <comment ref="C34" authorId="0" shapeId="0" xr:uid="{0F689AEA-20D6-7742-80BF-C7B3451F98FC}">
      <text>
        <t>[Trådet kommentar]
Din version af Excel lader dig læse denne trådede kommentar. Eventuelle ændringer vil dog blive fjernet, hvis filen åbnes i en nyere version af Excel. Få mere at vide: https://go.microsoft.com/fwlink/?linkid=870924
Kommentar:
    Plejede at være 22, nedjusteret til 17 - Det er måske en virkelig god en at have med fordi du så kan sige, der er super meget usikkerhed på de manuelle tællinger og have foto fra den her med</t>
      </text>
    </comment>
  </commentList>
</comments>
</file>

<file path=xl/sharedStrings.xml><?xml version="1.0" encoding="utf-8"?>
<sst xmlns="http://schemas.openxmlformats.org/spreadsheetml/2006/main" count="372" uniqueCount="144">
  <si>
    <t>Whale_index</t>
  </si>
  <si>
    <t>SMP_15</t>
  </si>
  <si>
    <t>SMP_18</t>
  </si>
  <si>
    <t>SMP_21</t>
  </si>
  <si>
    <t>SMP_26</t>
  </si>
  <si>
    <t>SMP_99</t>
  </si>
  <si>
    <t>SMP_100</t>
  </si>
  <si>
    <t>SMP_102</t>
  </si>
  <si>
    <t>SMP_112</t>
  </si>
  <si>
    <t>SMP_121</t>
  </si>
  <si>
    <t>SMP_127</t>
  </si>
  <si>
    <t>SMP_133</t>
  </si>
  <si>
    <t>SMP_135</t>
  </si>
  <si>
    <t>SMP_137</t>
  </si>
  <si>
    <t>SMP_146</t>
  </si>
  <si>
    <t>SMP_157</t>
  </si>
  <si>
    <t>SMP_164</t>
  </si>
  <si>
    <t>SMP_169</t>
  </si>
  <si>
    <t>SMP_186</t>
  </si>
  <si>
    <t>SMP_188</t>
  </si>
  <si>
    <t>SMP_210101</t>
  </si>
  <si>
    <t>SMP_210106</t>
  </si>
  <si>
    <t>SMP_210110</t>
  </si>
  <si>
    <t>SMP_210111</t>
  </si>
  <si>
    <t>SMP_210113</t>
  </si>
  <si>
    <t>SMP_210114</t>
  </si>
  <si>
    <t>SMP_210122</t>
  </si>
  <si>
    <t>SMP_210124</t>
  </si>
  <si>
    <t>SMP_210125</t>
  </si>
  <si>
    <t>SMP_210127</t>
  </si>
  <si>
    <t>SMP_210129</t>
  </si>
  <si>
    <t>SMP_210149</t>
  </si>
  <si>
    <t>SMP_210151</t>
  </si>
  <si>
    <t>SMP_210160</t>
  </si>
  <si>
    <t>SMP_210161</t>
  </si>
  <si>
    <t>SMP_210163</t>
  </si>
  <si>
    <t>SMP_210169</t>
  </si>
  <si>
    <t>SMP_210172</t>
  </si>
  <si>
    <t>SMP_210174</t>
  </si>
  <si>
    <t>SMP_510158</t>
  </si>
  <si>
    <t>Can_run</t>
  </si>
  <si>
    <t>X</t>
  </si>
  <si>
    <t>SMP_215</t>
  </si>
  <si>
    <t>Error in apply(LMS_rescaled, 2, sd) : dim(X) must have a positive length</t>
  </si>
  <si>
    <t>fit_gxi</t>
  </si>
  <si>
    <t>Age (fit_gxi/2π)</t>
  </si>
  <si>
    <t>ved at ændre L</t>
  </si>
  <si>
    <t>fast=true</t>
  </si>
  <si>
    <t>age</t>
  </si>
  <si>
    <t>mange ændringer</t>
  </si>
  <si>
    <t>Algoritmen kan ikke finde peaks?</t>
  </si>
  <si>
    <t xml:space="preserve">Grundstof </t>
  </si>
  <si>
    <t>B</t>
  </si>
  <si>
    <t>Oscilerer alle?</t>
  </si>
  <si>
    <t>Hver enkel hval</t>
  </si>
  <si>
    <t>x</t>
  </si>
  <si>
    <t>Ba</t>
  </si>
  <si>
    <t>kommentarer</t>
  </si>
  <si>
    <t>Al</t>
  </si>
  <si>
    <t xml:space="preserve">for mange outliers til at kunne se det ordenligt, men ligner ikke </t>
  </si>
  <si>
    <t>ikke noget tydeligt i de andre</t>
  </si>
  <si>
    <t>Co</t>
  </si>
  <si>
    <t>Cr</t>
  </si>
  <si>
    <t>Cu</t>
  </si>
  <si>
    <t>Fe</t>
  </si>
  <si>
    <t>Intet konsistent system</t>
  </si>
  <si>
    <t>K</t>
  </si>
  <si>
    <t>Li</t>
  </si>
  <si>
    <t>Mg</t>
  </si>
  <si>
    <t>Svagt at se se i 21 og 112 men man kan godt tvinge det igennem</t>
  </si>
  <si>
    <t>Mn</t>
  </si>
  <si>
    <t>P</t>
  </si>
  <si>
    <t>Pb</t>
  </si>
  <si>
    <t>Rb</t>
  </si>
  <si>
    <t xml:space="preserve">Mange outliers, men intet konsistent system </t>
  </si>
  <si>
    <t>Se</t>
  </si>
  <si>
    <t>Sr</t>
  </si>
  <si>
    <t>Ti</t>
  </si>
  <si>
    <t>U</t>
  </si>
  <si>
    <t>Zn</t>
  </si>
  <si>
    <t>De ser alle ud til at osciliere</t>
  </si>
  <si>
    <t>Dem Eva nævnte</t>
  </si>
  <si>
    <t xml:space="preserve">Eva siger den er cyklisk </t>
  </si>
  <si>
    <t>Skal have max/min værdi</t>
  </si>
  <si>
    <t>AGE_med_den_nye_model</t>
  </si>
  <si>
    <t>gxi_med_den_nye_model</t>
  </si>
  <si>
    <t>constraints = FALSE</t>
  </si>
  <si>
    <t>den fitter dårligt</t>
  </si>
  <si>
    <t>fjerner fra 684 til 749. Der er en kæmpe top som ikke passer ind. Fra billederne ligner det, at det er fordi den rammer en tandsten.</t>
  </si>
  <si>
    <t>fjerner alt fra 736 til 937, stor top som ikke passer ind. Det ligner den er kommet for langt ud</t>
  </si>
  <si>
    <t>fjerner alt fra 1456 til 1574, stor top som ikke passer ind. Det ligner den er kommet for langt ud</t>
  </si>
  <si>
    <t>fjerner alt fra 1210:1257 , stor top som ikke passer ind. Det ligner den er kommet for langt ud</t>
  </si>
  <si>
    <t xml:space="preserve">fjerner alt fra 432:471 , stor top som ikke passer ind. Det ligner den er kommet for langt ud. Overvej om det sidste stykke skal fjernes, ligner ikke oscileringer </t>
  </si>
  <si>
    <t>fjerner alt fra 1182:1237 , stor top som ikke passer ind. Det ligner den er kommet for langt ud</t>
  </si>
  <si>
    <t>fjerner alt fra 1791:1911 , stor top som ikke passer ind. Det ligner den er kommet for langt ud</t>
  </si>
  <si>
    <t>fjerner fra 1477:1640. Fra billederne ligner det, at det er fordi den rammer en tandsten.</t>
  </si>
  <si>
    <t>stor top i midten men ingen tandsten på foto</t>
  </si>
  <si>
    <t>1:25 og 1510:1527 fjernet</t>
  </si>
  <si>
    <t xml:space="preserve">Stor peak i midten, men placeringen passer ikke med en hvor tandstenen er. Har fjernet 1520:1530 (slutningen) </t>
  </si>
  <si>
    <t xml:space="preserve">fjerner 1390:1460 i enden </t>
  </si>
  <si>
    <t xml:space="preserve">fjerner 1450:1467 i enden </t>
  </si>
  <si>
    <t xml:space="preserve">1591:1606 fjernet i enden </t>
  </si>
  <si>
    <t xml:space="preserve">1730:1790 fjernet i enden </t>
  </si>
  <si>
    <t>har nogle tandsten</t>
  </si>
  <si>
    <t xml:space="preserve">har tandsten </t>
  </si>
  <si>
    <t xml:space="preserve">1323:1419 fjernet i enden </t>
  </si>
  <si>
    <t>868:956 fjernet i enden</t>
  </si>
  <si>
    <t xml:space="preserve">2165:2269 fjernet i enden </t>
  </si>
  <si>
    <t>id</t>
  </si>
  <si>
    <t>Har fjernet alt som er over 0.00001 for at se om det fitter bedre</t>
  </si>
  <si>
    <t>Pb ekstra test</t>
  </si>
  <si>
    <t>fitter mægtig dårligt på grund af det</t>
  </si>
  <si>
    <t xml:space="preserve">Fjerner alt fra 2100:2725 </t>
  </si>
  <si>
    <t>Age Pb</t>
  </si>
  <si>
    <t xml:space="preserve">Age Pb alternative </t>
  </si>
  <si>
    <t>Age Ba</t>
  </si>
  <si>
    <t>Age Sr</t>
  </si>
  <si>
    <t xml:space="preserve">Stor top i midten </t>
  </si>
  <si>
    <t>har lavet kombineret fitted signal plot</t>
  </si>
  <si>
    <t>har kørt for alle 3 elementer</t>
  </si>
  <si>
    <t>Sr_A=1</t>
  </si>
  <si>
    <t>Pb_A=1</t>
  </si>
  <si>
    <t>Ba_A=1</t>
  </si>
  <si>
    <t>merged</t>
  </si>
  <si>
    <t>Fjerner færre punkter</t>
  </si>
  <si>
    <t>Har lavet lineær interpolering mellem punkterne så får en lige linje, men ved ikke hvordan jeg skulle have håndteret det</t>
  </si>
  <si>
    <t>data_15 &lt;- data_15[-c(2721:2725),] og data_15 &lt;- data_15[-c(1:38), ]</t>
  </si>
  <si>
    <t>ved ikke hvordan jeg skal håndtere denne</t>
  </si>
  <si>
    <t>endte med at fjerne det som jeg først havde fjernet, kan ikke få det til at passe ellers</t>
  </si>
  <si>
    <t>merged_new_method</t>
  </si>
  <si>
    <t>Sr_NEW</t>
  </si>
  <si>
    <t>Br_NEW</t>
  </si>
  <si>
    <t>Pb_NEW</t>
  </si>
  <si>
    <t>3,190259 (3,17481)</t>
  </si>
  <si>
    <t>9,843332 (10,03703) (11,12632) (11,02422)</t>
  </si>
  <si>
    <t xml:space="preserve"> </t>
  </si>
  <si>
    <t>Diff_mellem_merged_manuel</t>
  </si>
  <si>
    <t>nej</t>
  </si>
  <si>
    <t>ja</t>
  </si>
  <si>
    <t>mangler konvergens for sigma</t>
  </si>
  <si>
    <t>ja (har ca konvergens)</t>
  </si>
  <si>
    <t>max(Pb, merged)</t>
  </si>
  <si>
    <t>boot</t>
  </si>
  <s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</sst>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66" formatCode="0.000000"/>
  </numFmts>
  <fonts count="11">
    <font>
      <sz val="12"/>
      <color theme="1"/>
      <name val="Calibri"/>
      <family val="2"/>
      <scheme val="minor"/>
    </font>
    <font>
      <sz val="12"/>
      <color rgb="FFFF0000"/>
      <name val="Calibri"/>
      <family val="2"/>
      <scheme val="minor"/>
    </font>
    <font>
      <sz val="11"/>
      <color rgb="FF000000"/>
      <name val="DejaVu Sans"/>
    </font>
    <font>
      <sz val="12"/>
      <color theme="1" tint="0.499984740745262"/>
      <name val="Calibri"/>
      <family val="2"/>
      <scheme val="minor"/>
    </font>
    <font>
      <sz val="12"/>
      <color rgb="FF000000"/>
      <name val="Monaco"/>
      <family val="3"/>
    </font>
    <font>
      <sz val="11"/>
      <color theme="1"/>
      <name val="Calibri"/>
      <family val="2"/>
    </font>
    <font>
      <sz val="12"/>
      <color theme="1"/>
      <name val="Calibri"/>
      <family val="2"/>
      <scheme val="minor"/>
    </font>
    <font>
      <sz val="12"/>
      <name val="Calibri"/>
      <family val="2"/>
      <scheme val="minor"/>
    </font>
    <font>
      <sz val="10"/>
      <color rgb="FF000000"/>
      <name val="Tahoma"/>
      <family val="2"/>
    </font>
    <font>
      <sz val="11"/>
      <color rgb="FF000000"/>
      <name val="Aptos Narrow"/>
      <family val="2"/>
      <charset val="1"/>
    </font>
    <font>
      <sz val="11"/>
      <color rgb="FF00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
      <patternFill patternType="solid">
        <fgColor rgb="FFFF0000"/>
        <bgColor indexed="64"/>
      </patternFill>
    </fill>
    <fill>
      <patternFill patternType="solid">
        <fgColor theme="9"/>
        <bgColor indexed="64"/>
      </patternFill>
    </fill>
    <fill>
      <patternFill patternType="solid">
        <fgColor rgb="FFFC6D6F"/>
        <bgColor indexed="64"/>
      </patternFill>
    </fill>
    <fill>
      <patternFill patternType="solid">
        <fgColor theme="8" tint="0.79998168889431442"/>
        <bgColor indexed="64"/>
      </patternFill>
    </fill>
  </fills>
  <borders count="6">
    <border>
      <left/>
      <right/>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s>
  <cellStyleXfs count="2">
    <xf numFmtId="0" fontId="0" fillId="0" borderId="0"/>
    <xf numFmtId="9" fontId="6" fillId="0" borderId="0" applyFont="0" applyFill="0" applyBorder="0" applyAlignment="0" applyProtection="0"/>
  </cellStyleXfs>
  <cellXfs count="59">
    <xf numFmtId="0" fontId="0" fillId="0" borderId="0" xfId="0"/>
    <xf numFmtId="0" fontId="0" fillId="0" borderId="1" xfId="0" applyBorder="1"/>
    <xf numFmtId="0" fontId="1" fillId="0" borderId="0" xfId="0" applyFont="1"/>
    <xf numFmtId="164" fontId="2" fillId="0" borderId="0" xfId="0" applyNumberFormat="1" applyFont="1"/>
    <xf numFmtId="0" fontId="0" fillId="0" borderId="0" xfId="0" applyAlignment="1">
      <alignment wrapText="1"/>
    </xf>
    <xf numFmtId="0" fontId="3" fillId="0" borderId="0" xfId="0" applyFont="1"/>
    <xf numFmtId="0" fontId="0" fillId="2" borderId="0" xfId="0" applyFill="1"/>
    <xf numFmtId="0" fontId="0" fillId="3" borderId="0" xfId="0" applyFill="1"/>
    <xf numFmtId="0" fontId="0" fillId="4" borderId="0" xfId="0" applyFill="1"/>
    <xf numFmtId="0" fontId="4" fillId="0" borderId="0" xfId="0" applyFont="1"/>
    <xf numFmtId="164" fontId="4" fillId="0" borderId="0" xfId="0" applyNumberFormat="1" applyFont="1"/>
    <xf numFmtId="0" fontId="0" fillId="0" borderId="0" xfId="0" applyAlignment="1">
      <alignment horizontal="left"/>
    </xf>
    <xf numFmtId="0" fontId="5" fillId="0" borderId="0" xfId="0" applyFont="1" applyAlignment="1">
      <alignment horizontal="left"/>
    </xf>
    <xf numFmtId="164" fontId="4" fillId="3" borderId="0" xfId="0" applyNumberFormat="1" applyFont="1" applyFill="1"/>
    <xf numFmtId="0" fontId="5" fillId="3" borderId="0" xfId="0" applyFont="1" applyFill="1" applyAlignment="1">
      <alignment horizontal="left"/>
    </xf>
    <xf numFmtId="0" fontId="0" fillId="3" borderId="0" xfId="0" applyFill="1" applyAlignment="1">
      <alignment horizontal="left"/>
    </xf>
    <xf numFmtId="0" fontId="0" fillId="5" borderId="0" xfId="0" applyFill="1"/>
    <xf numFmtId="164" fontId="4" fillId="5" borderId="0" xfId="0" applyNumberFormat="1" applyFont="1" applyFill="1"/>
    <xf numFmtId="0" fontId="0" fillId="5" borderId="0" xfId="0" applyFill="1" applyAlignment="1">
      <alignment horizontal="left"/>
    </xf>
    <xf numFmtId="0" fontId="5" fillId="5" borderId="0" xfId="0" applyFont="1" applyFill="1" applyAlignment="1">
      <alignment horizontal="left"/>
    </xf>
    <xf numFmtId="165" fontId="4" fillId="0" borderId="0" xfId="0" applyNumberFormat="1" applyFont="1"/>
    <xf numFmtId="0" fontId="0" fillId="6" borderId="0" xfId="0" applyFill="1"/>
    <xf numFmtId="0" fontId="0" fillId="7" borderId="0" xfId="0" applyFill="1"/>
    <xf numFmtId="0" fontId="0" fillId="6" borderId="0" xfId="0" applyFill="1" applyAlignment="1">
      <alignment wrapText="1"/>
    </xf>
    <xf numFmtId="0" fontId="7" fillId="6" borderId="0" xfId="0" applyFont="1" applyFill="1"/>
    <xf numFmtId="0" fontId="0" fillId="0" borderId="2" xfId="0" applyBorder="1"/>
    <xf numFmtId="164" fontId="4" fillId="3" borderId="3" xfId="0" applyNumberFormat="1" applyFont="1" applyFill="1" applyBorder="1"/>
    <xf numFmtId="0" fontId="0" fillId="0" borderId="3" xfId="0" applyBorder="1"/>
    <xf numFmtId="164" fontId="4" fillId="0" borderId="3" xfId="0" applyNumberFormat="1" applyFont="1" applyBorder="1"/>
    <xf numFmtId="164" fontId="4" fillId="5" borderId="3" xfId="0" applyNumberFormat="1" applyFont="1" applyFill="1" applyBorder="1"/>
    <xf numFmtId="164" fontId="4" fillId="5" borderId="4" xfId="0" applyNumberFormat="1" applyFont="1" applyFill="1" applyBorder="1"/>
    <xf numFmtId="0" fontId="0" fillId="3" borderId="3" xfId="0" applyFill="1" applyBorder="1"/>
    <xf numFmtId="164" fontId="0" fillId="0" borderId="0" xfId="0" applyNumberFormat="1"/>
    <xf numFmtId="165" fontId="4" fillId="6" borderId="0" xfId="0" applyNumberFormat="1" applyFont="1" applyFill="1"/>
    <xf numFmtId="165" fontId="4" fillId="0" borderId="5" xfId="0" applyNumberFormat="1" applyFont="1" applyBorder="1"/>
    <xf numFmtId="9" fontId="0" fillId="0" borderId="0" xfId="1" applyFont="1"/>
    <xf numFmtId="9" fontId="0" fillId="4" borderId="0" xfId="1" applyFont="1" applyFill="1"/>
    <xf numFmtId="0" fontId="1" fillId="4" borderId="0" xfId="0" applyFont="1" applyFill="1"/>
    <xf numFmtId="164" fontId="0" fillId="4" borderId="0" xfId="0" applyNumberFormat="1" applyFill="1"/>
    <xf numFmtId="166" fontId="0" fillId="0" borderId="0" xfId="0" applyNumberFormat="1"/>
    <xf numFmtId="0" fontId="0" fillId="0" borderId="1" xfId="0" applyBorder="1" applyAlignment="1">
      <alignment horizontal="center"/>
    </xf>
    <xf numFmtId="0" fontId="0" fillId="0" borderId="0" xfId="0" applyAlignment="1">
      <alignment horizontal="center"/>
    </xf>
    <xf numFmtId="0" fontId="9" fillId="0" borderId="0" xfId="0" applyFont="1" applyAlignment="1">
      <alignment horizontal="left"/>
    </xf>
    <xf numFmtId="0" fontId="10" fillId="0" borderId="0" xfId="0" applyFont="1" applyAlignment="1">
      <alignment horizontal="left"/>
    </xf>
    <xf numFmtId="1" fontId="9" fillId="0" borderId="0" xfId="0" applyNumberFormat="1" applyFont="1" applyAlignment="1">
      <alignment horizontal="left"/>
    </xf>
    <xf numFmtId="0" fontId="9" fillId="3" borderId="0" xfId="0" applyFont="1" applyFill="1" applyAlignment="1">
      <alignment horizontal="left"/>
    </xf>
    <xf numFmtId="0" fontId="10" fillId="3" borderId="0" xfId="0" applyFont="1" applyFill="1" applyAlignment="1">
      <alignment horizontal="left"/>
    </xf>
    <xf numFmtId="0" fontId="0" fillId="8" borderId="0" xfId="0" applyFill="1"/>
    <xf numFmtId="9" fontId="0" fillId="8" borderId="0" xfId="1" applyFont="1" applyFill="1"/>
    <xf numFmtId="0" fontId="0" fillId="0" borderId="0" xfId="0" applyFill="1"/>
    <xf numFmtId="9" fontId="0" fillId="0" borderId="0" xfId="1" applyFont="1" applyFill="1"/>
    <xf numFmtId="0" fontId="7" fillId="8" borderId="0" xfId="0" applyFont="1" applyFill="1"/>
    <xf numFmtId="164" fontId="7" fillId="8" borderId="0" xfId="0" applyNumberFormat="1" applyFont="1" applyFill="1"/>
    <xf numFmtId="9" fontId="7" fillId="8" borderId="0" xfId="1" applyFont="1" applyFill="1"/>
    <xf numFmtId="9" fontId="0" fillId="2" borderId="0" xfId="1" applyFont="1" applyFill="1"/>
    <xf numFmtId="164" fontId="0" fillId="2" borderId="0" xfId="0" applyNumberFormat="1" applyFill="1"/>
    <xf numFmtId="0" fontId="0" fillId="9" borderId="0" xfId="0" applyFill="1"/>
    <xf numFmtId="164" fontId="2" fillId="9" borderId="0" xfId="0" applyNumberFormat="1" applyFont="1" applyFill="1"/>
    <xf numFmtId="9" fontId="0" fillId="9" borderId="0" xfId="1" applyFont="1" applyFill="1"/>
  </cellXfs>
  <cellStyles count="2">
    <cellStyle name="Normal" xfId="0" builtinId="0"/>
    <cellStyle name="Procent" xfId="1" builtinId="5"/>
  </cellStyles>
  <dxfs count="0"/>
  <tableStyles count="0" defaultTableStyle="TableStyleMedium2" defaultPivotStyle="PivotStyleLight16"/>
  <colors>
    <mruColors>
      <color rgb="FFFC6D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812800</xdr:colOff>
      <xdr:row>15</xdr:row>
      <xdr:rowOff>12700</xdr:rowOff>
    </xdr:from>
    <xdr:to>
      <xdr:col>20</xdr:col>
      <xdr:colOff>88900</xdr:colOff>
      <xdr:row>25</xdr:row>
      <xdr:rowOff>0</xdr:rowOff>
    </xdr:to>
    <xdr:sp macro="" textlink="">
      <xdr:nvSpPr>
        <xdr:cNvPr id="2" name="Tekstfelt 1">
          <a:extLst>
            <a:ext uri="{FF2B5EF4-FFF2-40B4-BE49-F238E27FC236}">
              <a16:creationId xmlns:a16="http://schemas.microsoft.com/office/drawing/2014/main" id="{7CC5E1C1-84D2-6765-179D-16F008423CC7}"/>
            </a:ext>
          </a:extLst>
        </xdr:cNvPr>
        <xdr:cNvSpPr txBox="1"/>
      </xdr:nvSpPr>
      <xdr:spPr>
        <a:xfrm>
          <a:off x="12446000" y="2857500"/>
          <a:ext cx="3403600" cy="201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Jeg er næsten</a:t>
          </a:r>
          <a:r>
            <a:rPr lang="da-DK" sz="1100" baseline="0"/>
            <a:t> sikker på at vi på grafen ser fra pulpa til cementum, ellers passer placeringerne af tandstenene slet ikke. </a:t>
          </a:r>
        </a:p>
        <a:p>
          <a:endParaRPr lang="da-DK" sz="1100" baseline="0"/>
        </a:p>
        <a:p>
          <a:r>
            <a:rPr lang="da-DK" sz="1100" baseline="0"/>
            <a:t>Se fx 210161 og 188 og 2121063 og 164</a:t>
          </a:r>
        </a:p>
        <a:p>
          <a:endParaRPr lang="da-DK"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Rebecca Barfoed Holm" id="{34229C86-8146-2B4D-A1F9-2D4699FBEB4D}" userId="S::hxc780@alumni.ku.dk::44e62061-f2d8-493d-8f1e-955b155db0cb" providerId="AD"/>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5-04-19T10:22:50.88" personId="{34229C86-8146-2B4D-A1F9-2D4699FBEB4D}" id="{F618D247-1E9A-6D4F-BEC1-B35A752D1B1A}">
    <text>har sat max peaks op her</text>
  </threadedComment>
  <threadedComment ref="C14" dT="2025-04-19T10:23:19.58" personId="{34229C86-8146-2B4D-A1F9-2D4699FBEB4D}" id="{DE632666-8822-2049-BC27-F05BFB2E632D}">
    <text>har fjernet alt over 0.0001 her</text>
  </threadedComment>
  <threadedComment ref="C30" dT="2025-04-19T14:25:03.24" personId="{34229C86-8146-2B4D-A1F9-2D4699FBEB4D}" id="{2E6DC445-D5BC-C342-A5AD-6469BC84FEE6}">
    <text xml:space="preserve">har sagt den kun må blive 12 år
</text>
  </threadedComment>
</ThreadedComments>
</file>

<file path=xl/threadedComments/threadedComment2.xml><?xml version="1.0" encoding="utf-8"?>
<ThreadedComments xmlns="http://schemas.microsoft.com/office/spreadsheetml/2018/threadedcomments" xmlns:x="http://schemas.openxmlformats.org/spreadsheetml/2006/main">
  <threadedComment ref="F34" dT="2025-05-15T07:47:36.90" personId="{34229C86-8146-2B4D-A1F9-2D4699FBEB4D}" id="{A8E020A1-0462-074E-AAD5-B3BD1CD328D4}">
    <text>Plejede at være 22, nedjusteret til 17 - Det er måske en virkelig god en at have med fordi du så kan sige, der er super meget usikkerhed på de manuelle tællinger og have foto fra den her med</text>
  </threadedComment>
</ThreadedComments>
</file>

<file path=xl/threadedComments/threadedComment3.xml><?xml version="1.0" encoding="utf-8"?>
<ThreadedComments xmlns="http://schemas.microsoft.com/office/spreadsheetml/2018/threadedcomments" xmlns:x="http://schemas.openxmlformats.org/spreadsheetml/2006/main">
  <threadedComment ref="C34" dT="2025-05-15T07:47:36.90" personId="{34229C86-8146-2B4D-A1F9-2D4699FBEB4D}" id="{0F689AEA-20D6-7742-80BF-C7B3451F98FC}">
    <text>Plejede at være 22, nedjusteret til 17 - Det er måske en virkelig god en at have med fordi du så kan sige, der er super meget usikkerhed på de manuelle tællinger og have foto fra den her med</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2428A-FB15-B347-96B6-6422BBCFADF2}">
  <dimension ref="A1:Q41"/>
  <sheetViews>
    <sheetView zoomScale="117" zoomScaleNormal="134" workbookViewId="0">
      <selection activeCell="I16" sqref="I16"/>
    </sheetView>
  </sheetViews>
  <sheetFormatPr baseColWidth="10" defaultRowHeight="16"/>
  <cols>
    <col min="1" max="1" width="11.83203125" bestFit="1" customWidth="1"/>
    <col min="2" max="2" width="11.5" bestFit="1" customWidth="1"/>
    <col min="3" max="3" width="10.5" bestFit="1" customWidth="1"/>
    <col min="4" max="4" width="14" bestFit="1" customWidth="1"/>
    <col min="5" max="6" width="23.6640625" bestFit="1" customWidth="1"/>
    <col min="10" max="10" width="15.6640625" bestFit="1" customWidth="1"/>
  </cols>
  <sheetData>
    <row r="1" spans="1:17">
      <c r="A1" s="1" t="s">
        <v>0</v>
      </c>
      <c r="B1" s="1" t="s">
        <v>40</v>
      </c>
      <c r="C1" s="1" t="s">
        <v>44</v>
      </c>
      <c r="D1" s="1" t="s">
        <v>45</v>
      </c>
      <c r="E1" t="s">
        <v>85</v>
      </c>
      <c r="F1" t="s">
        <v>84</v>
      </c>
      <c r="G1" t="s">
        <v>86</v>
      </c>
    </row>
    <row r="2" spans="1:17">
      <c r="A2" t="s">
        <v>1</v>
      </c>
      <c r="C2" s="3"/>
      <c r="D2">
        <f>C2/(2*PI())</f>
        <v>0</v>
      </c>
      <c r="E2">
        <v>31.131080000000001</v>
      </c>
      <c r="F2">
        <f>E2/(2*PI())</f>
        <v>4.9546652657892416</v>
      </c>
    </row>
    <row r="3" spans="1:17">
      <c r="A3" t="s">
        <v>2</v>
      </c>
      <c r="C3" s="3"/>
      <c r="D3">
        <f t="shared" ref="D3:D41" si="0">C3/(2*PI())</f>
        <v>0</v>
      </c>
      <c r="E3">
        <v>17.368310000000001</v>
      </c>
      <c r="F3">
        <f t="shared" ref="F3:F41" si="1">E3/(2*PI())</f>
        <v>2.7642523896523969</v>
      </c>
      <c r="G3" t="s">
        <v>55</v>
      </c>
    </row>
    <row r="4" spans="1:17">
      <c r="A4" t="s">
        <v>3</v>
      </c>
      <c r="B4" t="s">
        <v>41</v>
      </c>
      <c r="C4" s="3">
        <v>13.361510000000001</v>
      </c>
      <c r="D4">
        <f t="shared" si="0"/>
        <v>2.1265503636717908</v>
      </c>
      <c r="E4">
        <v>52.455550000000002</v>
      </c>
      <c r="F4">
        <f t="shared" si="1"/>
        <v>8.3485600751040714</v>
      </c>
      <c r="H4" s="9"/>
    </row>
    <row r="5" spans="1:17">
      <c r="A5" t="s">
        <v>4</v>
      </c>
      <c r="C5" s="3"/>
      <c r="D5">
        <f t="shared" si="0"/>
        <v>0</v>
      </c>
      <c r="E5">
        <v>20.066559999999999</v>
      </c>
      <c r="F5">
        <f t="shared" si="1"/>
        <v>3.1936922148501035</v>
      </c>
      <c r="H5" s="9"/>
    </row>
    <row r="6" spans="1:17">
      <c r="A6" t="s">
        <v>5</v>
      </c>
      <c r="C6" s="3"/>
      <c r="D6">
        <f t="shared" si="0"/>
        <v>0</v>
      </c>
      <c r="E6">
        <v>51.911299999999997</v>
      </c>
      <c r="F6">
        <f t="shared" si="1"/>
        <v>8.2619399973263068</v>
      </c>
    </row>
    <row r="7" spans="1:17">
      <c r="A7" t="s">
        <v>6</v>
      </c>
      <c r="B7" t="s">
        <v>41</v>
      </c>
      <c r="C7" s="3">
        <v>17.449819999999999</v>
      </c>
      <c r="D7">
        <f t="shared" si="0"/>
        <v>2.7772251090638171</v>
      </c>
      <c r="E7">
        <v>33.393709999999999</v>
      </c>
      <c r="F7">
        <f t="shared" si="1"/>
        <v>5.3147740146772566</v>
      </c>
    </row>
    <row r="8" spans="1:17">
      <c r="A8" t="s">
        <v>7</v>
      </c>
      <c r="C8" s="3"/>
      <c r="D8">
        <f t="shared" si="0"/>
        <v>0</v>
      </c>
      <c r="E8">
        <v>23.547979999999999</v>
      </c>
      <c r="F8">
        <f t="shared" si="1"/>
        <v>3.7477774168290896</v>
      </c>
      <c r="L8" s="6" t="s">
        <v>46</v>
      </c>
      <c r="M8" s="6" t="s">
        <v>48</v>
      </c>
      <c r="N8" s="6" t="s">
        <v>47</v>
      </c>
      <c r="O8" s="6" t="s">
        <v>48</v>
      </c>
      <c r="P8" s="6" t="s">
        <v>49</v>
      </c>
      <c r="Q8" s="6" t="s">
        <v>48</v>
      </c>
    </row>
    <row r="9" spans="1:17">
      <c r="A9" t="s">
        <v>8</v>
      </c>
      <c r="B9" t="s">
        <v>41</v>
      </c>
      <c r="C9" s="3">
        <v>10.541798</v>
      </c>
      <c r="D9">
        <f t="shared" si="0"/>
        <v>1.6777792607762561</v>
      </c>
      <c r="E9">
        <v>52.036909999999999</v>
      </c>
      <c r="F9">
        <f t="shared" si="1"/>
        <v>8.2819314497280789</v>
      </c>
      <c r="L9" s="6">
        <v>20.47485</v>
      </c>
      <c r="M9" s="6">
        <f>L9/(2*PI())</f>
        <v>3.2586735865650933</v>
      </c>
      <c r="N9" s="6">
        <v>16.873830000000002</v>
      </c>
      <c r="O9" s="6">
        <f>N9/(2*PI())</f>
        <v>2.6855534533923167</v>
      </c>
      <c r="P9" s="6">
        <v>22.062204485468602</v>
      </c>
      <c r="Q9" s="6">
        <f>P9/(2*PI())</f>
        <v>3.5113088993665134</v>
      </c>
    </row>
    <row r="10" spans="1:17">
      <c r="A10" t="s">
        <v>9</v>
      </c>
      <c r="B10" t="s">
        <v>41</v>
      </c>
      <c r="C10" s="3">
        <v>58.994500000000002</v>
      </c>
      <c r="D10">
        <f t="shared" si="0"/>
        <v>9.3892662902348203</v>
      </c>
      <c r="E10">
        <v>39.677120000000002</v>
      </c>
      <c r="F10">
        <f t="shared" si="1"/>
        <v>6.3148097756503025</v>
      </c>
    </row>
    <row r="11" spans="1:17">
      <c r="A11" t="s">
        <v>10</v>
      </c>
      <c r="B11" t="s">
        <v>41</v>
      </c>
      <c r="C11" s="3">
        <v>18.724119999999999</v>
      </c>
      <c r="D11">
        <f t="shared" si="0"/>
        <v>2.9800362530458191</v>
      </c>
      <c r="F11">
        <f t="shared" si="1"/>
        <v>0</v>
      </c>
    </row>
    <row r="12" spans="1:17">
      <c r="A12" s="56" t="s">
        <v>11</v>
      </c>
      <c r="B12" s="56" t="s">
        <v>41</v>
      </c>
      <c r="C12" s="57">
        <v>26.582930000000001</v>
      </c>
      <c r="D12" s="56">
        <f t="shared" si="0"/>
        <v>4.2308047113658374</v>
      </c>
      <c r="E12" s="56">
        <v>40.369599999999998</v>
      </c>
      <c r="F12" s="56">
        <f t="shared" si="1"/>
        <v>6.4250213906425779</v>
      </c>
    </row>
    <row r="13" spans="1:17">
      <c r="A13" t="s">
        <v>12</v>
      </c>
      <c r="C13" s="3"/>
      <c r="D13">
        <f t="shared" si="0"/>
        <v>0</v>
      </c>
      <c r="E13">
        <v>17.512550000000001</v>
      </c>
      <c r="F13">
        <f t="shared" si="1"/>
        <v>2.7872088986439718</v>
      </c>
    </row>
    <row r="14" spans="1:17">
      <c r="A14" t="s">
        <v>13</v>
      </c>
      <c r="B14" t="s">
        <v>41</v>
      </c>
      <c r="C14" s="3">
        <v>24.463329999999999</v>
      </c>
      <c r="D14">
        <f t="shared" si="0"/>
        <v>3.8934598939882559</v>
      </c>
      <c r="E14">
        <v>35.632759999999998</v>
      </c>
      <c r="F14">
        <f t="shared" si="1"/>
        <v>5.6711298900071645</v>
      </c>
    </row>
    <row r="15" spans="1:17">
      <c r="A15" t="s">
        <v>14</v>
      </c>
      <c r="B15" t="s">
        <v>41</v>
      </c>
      <c r="C15" s="3">
        <v>17.67559</v>
      </c>
      <c r="D15">
        <f t="shared" si="0"/>
        <v>2.8131575205656745</v>
      </c>
      <c r="E15">
        <v>20.939219999999999</v>
      </c>
      <c r="F15">
        <f t="shared" si="1"/>
        <v>3.3325803674886765</v>
      </c>
    </row>
    <row r="16" spans="1:17">
      <c r="A16" t="s">
        <v>15</v>
      </c>
      <c r="C16" s="3"/>
      <c r="D16">
        <f t="shared" si="0"/>
        <v>0</v>
      </c>
      <c r="E16">
        <v>19.660129999999999</v>
      </c>
      <c r="F16">
        <f t="shared" si="1"/>
        <v>3.1290068713292642</v>
      </c>
    </row>
    <row r="17" spans="1:7">
      <c r="A17" t="s">
        <v>16</v>
      </c>
      <c r="B17" t="s">
        <v>41</v>
      </c>
      <c r="C17" s="3">
        <v>24.066790000000001</v>
      </c>
      <c r="D17">
        <f t="shared" si="0"/>
        <v>3.8303485928545959</v>
      </c>
      <c r="E17">
        <v>10.514189999999999</v>
      </c>
      <c r="F17">
        <f t="shared" si="1"/>
        <v>1.6733853111073749</v>
      </c>
    </row>
    <row r="18" spans="1:7">
      <c r="A18" t="s">
        <v>17</v>
      </c>
      <c r="B18" t="s">
        <v>41</v>
      </c>
      <c r="C18" s="3">
        <v>32.934620000000002</v>
      </c>
      <c r="D18">
        <f t="shared" si="0"/>
        <v>5.2417075718531985</v>
      </c>
      <c r="E18">
        <v>56.970489999999998</v>
      </c>
      <c r="F18">
        <f t="shared" si="1"/>
        <v>9.0671350938673925</v>
      </c>
    </row>
    <row r="19" spans="1:7">
      <c r="A19" t="s">
        <v>18</v>
      </c>
      <c r="C19" s="3"/>
      <c r="D19">
        <f t="shared" si="0"/>
        <v>0</v>
      </c>
      <c r="F19">
        <f t="shared" si="1"/>
        <v>0</v>
      </c>
    </row>
    <row r="20" spans="1:7">
      <c r="A20" t="s">
        <v>19</v>
      </c>
      <c r="C20" s="3"/>
      <c r="D20">
        <f t="shared" si="0"/>
        <v>0</v>
      </c>
      <c r="E20">
        <v>20.73443</v>
      </c>
      <c r="F20">
        <f t="shared" si="1"/>
        <v>3.2999870266928877</v>
      </c>
    </row>
    <row r="21" spans="1:7">
      <c r="A21" t="s">
        <v>42</v>
      </c>
      <c r="C21" s="3"/>
      <c r="D21">
        <f t="shared" si="0"/>
        <v>0</v>
      </c>
      <c r="E21">
        <v>24.413419999999999</v>
      </c>
      <c r="F21">
        <f t="shared" si="1"/>
        <v>3.8855164707785392</v>
      </c>
    </row>
    <row r="22" spans="1:7">
      <c r="A22" t="s">
        <v>20</v>
      </c>
      <c r="B22" t="s">
        <v>41</v>
      </c>
      <c r="C22" s="3">
        <v>17.623619999999999</v>
      </c>
      <c r="D22">
        <f t="shared" si="0"/>
        <v>2.8048862381731885</v>
      </c>
      <c r="E22">
        <v>42.565959999999997</v>
      </c>
      <c r="F22">
        <f t="shared" si="1"/>
        <v>6.774582941451893</v>
      </c>
    </row>
    <row r="23" spans="1:7">
      <c r="A23" t="s">
        <v>21</v>
      </c>
      <c r="B23" t="s">
        <v>41</v>
      </c>
      <c r="C23" s="3">
        <v>8.6205929999999995</v>
      </c>
      <c r="D23">
        <f t="shared" si="0"/>
        <v>1.3720099883333912</v>
      </c>
      <c r="E23">
        <v>17.274699999999999</v>
      </c>
      <c r="F23">
        <f t="shared" si="1"/>
        <v>2.7493538954295644</v>
      </c>
    </row>
    <row r="24" spans="1:7">
      <c r="A24" t="s">
        <v>22</v>
      </c>
      <c r="B24" t="s">
        <v>41</v>
      </c>
      <c r="C24" s="3">
        <v>12.44448</v>
      </c>
      <c r="D24">
        <f t="shared" si="0"/>
        <v>1.9806005062082299</v>
      </c>
      <c r="E24">
        <v>26.300609999999999</v>
      </c>
      <c r="F24">
        <f t="shared" si="1"/>
        <v>4.1858720878321334</v>
      </c>
    </row>
    <row r="25" spans="1:7">
      <c r="A25" t="s">
        <v>23</v>
      </c>
      <c r="B25" t="s">
        <v>41</v>
      </c>
      <c r="C25" s="3">
        <v>26.93835</v>
      </c>
      <c r="D25">
        <f t="shared" si="0"/>
        <v>4.2873715612395591</v>
      </c>
      <c r="E25">
        <v>51.879539999999999</v>
      </c>
      <c r="F25">
        <f t="shared" si="1"/>
        <v>8.2568852363337086</v>
      </c>
    </row>
    <row r="26" spans="1:7">
      <c r="A26" t="s">
        <v>24</v>
      </c>
      <c r="C26" s="3"/>
      <c r="D26">
        <f t="shared" si="0"/>
        <v>0</v>
      </c>
      <c r="E26">
        <v>39.162860000000002</v>
      </c>
      <c r="F26">
        <f t="shared" si="1"/>
        <v>6.2329627546158646</v>
      </c>
    </row>
    <row r="27" spans="1:7">
      <c r="A27" t="s">
        <v>25</v>
      </c>
      <c r="B27" t="s">
        <v>41</v>
      </c>
      <c r="C27" s="3">
        <v>16.893409999999999</v>
      </c>
      <c r="D27">
        <f t="shared" si="0"/>
        <v>2.6886697071780556</v>
      </c>
      <c r="E27">
        <v>17.362439999999999</v>
      </c>
      <c r="F27">
        <f t="shared" si="1"/>
        <v>2.7633181501364472</v>
      </c>
    </row>
    <row r="28" spans="1:7">
      <c r="A28" t="s">
        <v>26</v>
      </c>
      <c r="B28" t="s">
        <v>41</v>
      </c>
      <c r="C28" s="3">
        <v>6.6240059999999996</v>
      </c>
      <c r="D28">
        <f t="shared" si="0"/>
        <v>1.0542432979703733</v>
      </c>
      <c r="E28">
        <v>14.284840000000001</v>
      </c>
      <c r="F28">
        <f t="shared" si="1"/>
        <v>2.2735028972768303</v>
      </c>
    </row>
    <row r="29" spans="1:7">
      <c r="A29" t="s">
        <v>27</v>
      </c>
      <c r="B29" s="2" t="s">
        <v>43</v>
      </c>
      <c r="C29" s="3"/>
      <c r="D29">
        <f t="shared" si="0"/>
        <v>0</v>
      </c>
      <c r="E29">
        <v>12.854340000000001</v>
      </c>
      <c r="F29">
        <f t="shared" si="1"/>
        <v>2.0458317511838739</v>
      </c>
      <c r="G29" s="2" t="s">
        <v>50</v>
      </c>
    </row>
    <row r="30" spans="1:7">
      <c r="A30" t="s">
        <v>28</v>
      </c>
      <c r="C30" s="3"/>
      <c r="D30">
        <f t="shared" si="0"/>
        <v>0</v>
      </c>
      <c r="E30">
        <v>24.64302</v>
      </c>
      <c r="F30">
        <f t="shared" si="1"/>
        <v>3.9220584457124388</v>
      </c>
    </row>
    <row r="31" spans="1:7">
      <c r="A31" t="s">
        <v>29</v>
      </c>
      <c r="C31" s="3"/>
      <c r="D31">
        <f t="shared" si="0"/>
        <v>0</v>
      </c>
      <c r="E31">
        <v>26.188230000000001</v>
      </c>
      <c r="F31">
        <f t="shared" si="1"/>
        <v>4.1679862553274667</v>
      </c>
    </row>
    <row r="32" spans="1:7">
      <c r="A32" t="s">
        <v>30</v>
      </c>
      <c r="B32" t="s">
        <v>41</v>
      </c>
      <c r="C32" s="3">
        <v>35.553060000000002</v>
      </c>
      <c r="D32">
        <f t="shared" si="0"/>
        <v>5.6584452410427408</v>
      </c>
      <c r="E32">
        <v>67.181690000000003</v>
      </c>
      <c r="F32">
        <f t="shared" si="1"/>
        <v>10.692298048767356</v>
      </c>
    </row>
    <row r="33" spans="1:7">
      <c r="A33" t="s">
        <v>31</v>
      </c>
      <c r="B33" t="s">
        <v>41</v>
      </c>
      <c r="C33" s="3">
        <v>8.9730969999999992</v>
      </c>
      <c r="D33">
        <f t="shared" si="0"/>
        <v>1.4281127423930566</v>
      </c>
      <c r="E33">
        <v>20.06645</v>
      </c>
      <c r="F33">
        <f t="shared" si="1"/>
        <v>3.1936747078063634</v>
      </c>
    </row>
    <row r="34" spans="1:7">
      <c r="A34" t="s">
        <v>32</v>
      </c>
      <c r="C34" s="3"/>
      <c r="D34">
        <f t="shared" si="0"/>
        <v>0</v>
      </c>
      <c r="E34">
        <v>30.668320000000001</v>
      </c>
      <c r="F34">
        <f t="shared" si="1"/>
        <v>4.8810147243240358</v>
      </c>
    </row>
    <row r="35" spans="1:7">
      <c r="A35" t="s">
        <v>33</v>
      </c>
      <c r="C35" s="3"/>
      <c r="D35">
        <f t="shared" si="0"/>
        <v>0</v>
      </c>
      <c r="E35">
        <v>25.945620000000002</v>
      </c>
      <c r="F35">
        <f t="shared" si="1"/>
        <v>4.1293736745839418</v>
      </c>
    </row>
    <row r="36" spans="1:7">
      <c r="A36" t="s">
        <v>34</v>
      </c>
      <c r="C36" s="3"/>
      <c r="D36">
        <f t="shared" si="0"/>
        <v>0</v>
      </c>
      <c r="E36">
        <v>19.903729999999999</v>
      </c>
      <c r="F36">
        <f t="shared" si="1"/>
        <v>3.16777701546645</v>
      </c>
    </row>
    <row r="37" spans="1:7">
      <c r="A37" t="s">
        <v>35</v>
      </c>
      <c r="B37" t="s">
        <v>41</v>
      </c>
      <c r="C37" s="3">
        <v>12.305999999999999</v>
      </c>
      <c r="D37">
        <f t="shared" si="0"/>
        <v>1.9585607296888639</v>
      </c>
      <c r="E37">
        <v>25.188379999999999</v>
      </c>
      <c r="F37">
        <f t="shared" si="1"/>
        <v>4.0088551854770342</v>
      </c>
    </row>
    <row r="38" spans="1:7">
      <c r="A38" t="s">
        <v>36</v>
      </c>
      <c r="C38" s="3"/>
      <c r="D38">
        <f t="shared" si="0"/>
        <v>0</v>
      </c>
      <c r="E38">
        <v>52.014510000000001</v>
      </c>
      <c r="F38">
        <f t="shared" si="1"/>
        <v>8.2783663790028221</v>
      </c>
    </row>
    <row r="39" spans="1:7">
      <c r="A39" t="s">
        <v>37</v>
      </c>
      <c r="B39" t="s">
        <v>41</v>
      </c>
      <c r="C39" s="3">
        <v>18.70543</v>
      </c>
      <c r="D39">
        <f t="shared" si="0"/>
        <v>2.9770616471594318</v>
      </c>
      <c r="E39">
        <v>14.11551</v>
      </c>
      <c r="F39">
        <f t="shared" si="1"/>
        <v>2.2465531907630796</v>
      </c>
      <c r="G39" t="s">
        <v>87</v>
      </c>
    </row>
    <row r="40" spans="1:7">
      <c r="A40" t="s">
        <v>38</v>
      </c>
      <c r="C40" s="3"/>
      <c r="D40">
        <f t="shared" si="0"/>
        <v>0</v>
      </c>
      <c r="E40">
        <v>27.04879</v>
      </c>
      <c r="F40">
        <f t="shared" si="1"/>
        <v>4.3049486331546278</v>
      </c>
    </row>
    <row r="41" spans="1:7">
      <c r="A41" t="s">
        <v>39</v>
      </c>
      <c r="B41" s="2" t="s">
        <v>43</v>
      </c>
      <c r="C41" s="3"/>
      <c r="D41">
        <f t="shared" si="0"/>
        <v>0</v>
      </c>
      <c r="E41">
        <v>14.317729999999999</v>
      </c>
      <c r="F41">
        <f t="shared" si="1"/>
        <v>2.2787375033551225</v>
      </c>
      <c r="G41" s="2"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C9D45-C6B5-5247-B812-A1EAFA1320CB}">
  <dimension ref="A1:K21"/>
  <sheetViews>
    <sheetView zoomScale="137" workbookViewId="0">
      <selection activeCell="K12" sqref="K12"/>
    </sheetView>
  </sheetViews>
  <sheetFormatPr baseColWidth="10" defaultRowHeight="16"/>
  <cols>
    <col min="2" max="2" width="13" bestFit="1" customWidth="1"/>
    <col min="9" max="9" width="28.33203125" customWidth="1"/>
    <col min="10" max="10" width="15" bestFit="1" customWidth="1"/>
  </cols>
  <sheetData>
    <row r="1" spans="1:11">
      <c r="C1" s="40" t="s">
        <v>54</v>
      </c>
      <c r="D1" s="40"/>
      <c r="E1" s="40"/>
      <c r="F1" s="40"/>
      <c r="G1" s="40"/>
      <c r="H1" s="40"/>
      <c r="I1" t="s">
        <v>57</v>
      </c>
      <c r="J1" t="s">
        <v>81</v>
      </c>
      <c r="K1" t="s">
        <v>83</v>
      </c>
    </row>
    <row r="2" spans="1:11">
      <c r="A2" s="1" t="s">
        <v>51</v>
      </c>
      <c r="B2" s="1" t="s">
        <v>53</v>
      </c>
      <c r="C2" s="1">
        <v>21</v>
      </c>
      <c r="D2" s="1">
        <v>100</v>
      </c>
      <c r="E2" s="1">
        <v>112</v>
      </c>
      <c r="F2" s="1">
        <v>210101</v>
      </c>
      <c r="G2" s="1">
        <v>210106</v>
      </c>
      <c r="H2" s="1">
        <v>210110</v>
      </c>
    </row>
    <row r="3" spans="1:11" ht="34">
      <c r="A3" t="s">
        <v>58</v>
      </c>
      <c r="I3" s="4" t="s">
        <v>59</v>
      </c>
    </row>
    <row r="4" spans="1:11">
      <c r="A4" t="s">
        <v>52</v>
      </c>
      <c r="F4" t="s">
        <v>55</v>
      </c>
      <c r="G4" t="s">
        <v>55</v>
      </c>
      <c r="I4" t="s">
        <v>60</v>
      </c>
    </row>
    <row r="5" spans="1:11">
      <c r="A5" t="s">
        <v>56</v>
      </c>
      <c r="C5" t="s">
        <v>55</v>
      </c>
      <c r="H5" t="s">
        <v>55</v>
      </c>
      <c r="I5" t="s">
        <v>60</v>
      </c>
    </row>
    <row r="6" spans="1:11">
      <c r="A6" t="s">
        <v>61</v>
      </c>
      <c r="C6" t="s">
        <v>55</v>
      </c>
      <c r="I6" t="s">
        <v>60</v>
      </c>
    </row>
    <row r="7" spans="1:11">
      <c r="A7" t="s">
        <v>62</v>
      </c>
      <c r="I7" t="s">
        <v>65</v>
      </c>
    </row>
    <row r="8" spans="1:11">
      <c r="A8" t="s">
        <v>63</v>
      </c>
      <c r="C8" t="s">
        <v>55</v>
      </c>
      <c r="F8" t="s">
        <v>55</v>
      </c>
      <c r="I8" t="s">
        <v>60</v>
      </c>
    </row>
    <row r="9" spans="1:11">
      <c r="A9" t="s">
        <v>64</v>
      </c>
      <c r="I9" t="s">
        <v>65</v>
      </c>
    </row>
    <row r="10" spans="1:11">
      <c r="A10" t="s">
        <v>66</v>
      </c>
      <c r="F10" t="s">
        <v>55</v>
      </c>
      <c r="I10" t="s">
        <v>60</v>
      </c>
      <c r="J10" s="7" t="s">
        <v>66</v>
      </c>
    </row>
    <row r="11" spans="1:11">
      <c r="A11" t="s">
        <v>67</v>
      </c>
      <c r="I11" t="s">
        <v>65</v>
      </c>
      <c r="J11" s="7" t="s">
        <v>67</v>
      </c>
    </row>
    <row r="12" spans="1:11" ht="37" customHeight="1">
      <c r="A12" s="6" t="s">
        <v>68</v>
      </c>
      <c r="C12" s="5" t="s">
        <v>55</v>
      </c>
      <c r="D12" t="s">
        <v>55</v>
      </c>
      <c r="E12" s="5" t="s">
        <v>55</v>
      </c>
      <c r="F12" t="s">
        <v>55</v>
      </c>
      <c r="G12" t="s">
        <v>55</v>
      </c>
      <c r="H12" t="s">
        <v>55</v>
      </c>
      <c r="I12" s="4" t="s">
        <v>69</v>
      </c>
      <c r="J12" s="7" t="s">
        <v>68</v>
      </c>
    </row>
    <row r="13" spans="1:11">
      <c r="A13" t="s">
        <v>70</v>
      </c>
      <c r="C13" t="s">
        <v>55</v>
      </c>
      <c r="I13" t="s">
        <v>60</v>
      </c>
      <c r="J13" s="7" t="s">
        <v>70</v>
      </c>
    </row>
    <row r="14" spans="1:11">
      <c r="A14" t="s">
        <v>71</v>
      </c>
      <c r="I14" t="s">
        <v>65</v>
      </c>
    </row>
    <row r="15" spans="1:11">
      <c r="A15" s="8" t="s">
        <v>72</v>
      </c>
      <c r="C15" t="s">
        <v>55</v>
      </c>
      <c r="E15" t="s">
        <v>55</v>
      </c>
      <c r="I15" t="s">
        <v>60</v>
      </c>
      <c r="J15" s="7" t="s">
        <v>82</v>
      </c>
    </row>
    <row r="16" spans="1:11" ht="34">
      <c r="A16" t="s">
        <v>73</v>
      </c>
      <c r="I16" s="4" t="s">
        <v>74</v>
      </c>
    </row>
    <row r="17" spans="1:10">
      <c r="A17" t="s">
        <v>75</v>
      </c>
      <c r="I17" t="s">
        <v>65</v>
      </c>
    </row>
    <row r="18" spans="1:10">
      <c r="A18" t="s">
        <v>76</v>
      </c>
      <c r="B18" t="s">
        <v>55</v>
      </c>
      <c r="C18" t="s">
        <v>55</v>
      </c>
      <c r="D18" t="s">
        <v>55</v>
      </c>
      <c r="E18" t="s">
        <v>55</v>
      </c>
      <c r="F18" t="s">
        <v>55</v>
      </c>
      <c r="G18" t="s">
        <v>55</v>
      </c>
      <c r="H18" t="s">
        <v>55</v>
      </c>
    </row>
    <row r="19" spans="1:10">
      <c r="A19" t="s">
        <v>77</v>
      </c>
      <c r="C19" t="s">
        <v>55</v>
      </c>
      <c r="F19" t="s">
        <v>55</v>
      </c>
    </row>
    <row r="20" spans="1:10">
      <c r="A20" t="s">
        <v>78</v>
      </c>
      <c r="I20" t="s">
        <v>65</v>
      </c>
    </row>
    <row r="21" spans="1:10">
      <c r="A21" s="6" t="s">
        <v>79</v>
      </c>
      <c r="B21" t="s">
        <v>55</v>
      </c>
      <c r="C21" t="s">
        <v>55</v>
      </c>
      <c r="D21" t="s">
        <v>55</v>
      </c>
      <c r="E21" t="s">
        <v>55</v>
      </c>
      <c r="F21" t="s">
        <v>55</v>
      </c>
      <c r="G21" t="s">
        <v>55</v>
      </c>
      <c r="H21" t="s">
        <v>55</v>
      </c>
      <c r="I21" t="s">
        <v>80</v>
      </c>
      <c r="J21" s="7" t="s">
        <v>79</v>
      </c>
    </row>
  </sheetData>
  <mergeCells count="1">
    <mergeCell ref="C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A3A0-657C-1D4F-9ADA-7A85A45C990A}">
  <dimension ref="A1:L42"/>
  <sheetViews>
    <sheetView workbookViewId="0">
      <selection activeCell="J3" sqref="J3"/>
    </sheetView>
  </sheetViews>
  <sheetFormatPr baseColWidth="10" defaultRowHeight="16"/>
  <cols>
    <col min="1" max="1" width="11.83203125" bestFit="1" customWidth="1"/>
    <col min="2" max="2" width="28.83203125" customWidth="1"/>
    <col min="3" max="3" width="12.33203125" bestFit="1" customWidth="1"/>
    <col min="6" max="6" width="24.33203125" customWidth="1"/>
    <col min="12" max="12" width="28" customWidth="1"/>
  </cols>
  <sheetData>
    <row r="1" spans="1:12">
      <c r="F1" s="41" t="s">
        <v>124</v>
      </c>
      <c r="G1" s="41"/>
      <c r="H1" s="41"/>
    </row>
    <row r="2" spans="1:12">
      <c r="A2" s="1" t="s">
        <v>0</v>
      </c>
      <c r="B2" t="s">
        <v>72</v>
      </c>
      <c r="C2" t="s">
        <v>110</v>
      </c>
      <c r="D2" t="s">
        <v>56</v>
      </c>
      <c r="E2" t="s">
        <v>76</v>
      </c>
      <c r="F2" s="22" t="s">
        <v>72</v>
      </c>
      <c r="G2" s="22" t="s">
        <v>56</v>
      </c>
      <c r="H2" s="22" t="s">
        <v>76</v>
      </c>
    </row>
    <row r="3" spans="1:12" ht="51">
      <c r="A3" t="s">
        <v>1</v>
      </c>
      <c r="B3" s="4"/>
      <c r="C3" s="4"/>
      <c r="D3" s="4" t="s">
        <v>112</v>
      </c>
      <c r="F3" s="4" t="s">
        <v>126</v>
      </c>
      <c r="L3" s="4"/>
    </row>
    <row r="4" spans="1:12" ht="34">
      <c r="A4" t="s">
        <v>2</v>
      </c>
      <c r="B4" s="4"/>
      <c r="C4" s="4"/>
      <c r="D4" s="4"/>
      <c r="L4" s="23" t="s">
        <v>127</v>
      </c>
    </row>
    <row r="5" spans="1:12">
      <c r="A5" t="s">
        <v>3</v>
      </c>
      <c r="B5" s="4"/>
      <c r="C5" s="4"/>
      <c r="D5" s="4"/>
    </row>
    <row r="6" spans="1:12" ht="102">
      <c r="A6" s="21" t="s">
        <v>4</v>
      </c>
      <c r="B6" s="4" t="s">
        <v>88</v>
      </c>
      <c r="C6" s="4"/>
      <c r="D6" s="4"/>
      <c r="F6" s="4" t="s">
        <v>125</v>
      </c>
    </row>
    <row r="7" spans="1:12" ht="34">
      <c r="A7" t="s">
        <v>5</v>
      </c>
      <c r="B7" s="4"/>
      <c r="C7" s="4"/>
      <c r="D7" s="4" t="s">
        <v>117</v>
      </c>
    </row>
    <row r="8" spans="1:12" ht="68">
      <c r="A8" s="21" t="s">
        <v>6</v>
      </c>
      <c r="B8" s="4" t="s">
        <v>89</v>
      </c>
      <c r="C8" s="4"/>
      <c r="D8" s="4"/>
    </row>
    <row r="9" spans="1:12">
      <c r="A9" t="s">
        <v>7</v>
      </c>
      <c r="B9" s="4"/>
      <c r="C9" s="4"/>
      <c r="D9" s="4"/>
    </row>
    <row r="10" spans="1:12" ht="68">
      <c r="A10" s="21" t="s">
        <v>8</v>
      </c>
      <c r="B10" s="4" t="s">
        <v>90</v>
      </c>
      <c r="C10" s="4"/>
      <c r="D10" s="4"/>
    </row>
    <row r="11" spans="1:12" ht="68">
      <c r="A11" s="21" t="s">
        <v>9</v>
      </c>
      <c r="B11" s="4" t="s">
        <v>91</v>
      </c>
      <c r="C11" s="4"/>
      <c r="D11" s="4"/>
    </row>
    <row r="12" spans="1:12" ht="85">
      <c r="A12" s="21" t="s">
        <v>10</v>
      </c>
      <c r="B12" s="4" t="s">
        <v>92</v>
      </c>
      <c r="C12" s="4"/>
      <c r="D12" s="4"/>
    </row>
    <row r="13" spans="1:12" ht="68">
      <c r="A13" s="21" t="s">
        <v>11</v>
      </c>
      <c r="B13" s="4" t="s">
        <v>93</v>
      </c>
      <c r="C13" s="4"/>
      <c r="D13" s="4"/>
      <c r="F13" s="4" t="s">
        <v>128</v>
      </c>
    </row>
    <row r="14" spans="1:12" ht="68">
      <c r="A14" s="24" t="s">
        <v>12</v>
      </c>
      <c r="B14" s="4" t="s">
        <v>94</v>
      </c>
      <c r="C14" s="4"/>
      <c r="D14" s="4"/>
    </row>
    <row r="15" spans="1:12" ht="102">
      <c r="A15" s="21" t="s">
        <v>13</v>
      </c>
      <c r="B15" s="4" t="s">
        <v>95</v>
      </c>
      <c r="C15" s="4" t="s">
        <v>109</v>
      </c>
      <c r="D15" s="4"/>
    </row>
    <row r="16" spans="1:12">
      <c r="A16" t="s">
        <v>14</v>
      </c>
      <c r="B16" s="4"/>
      <c r="C16" s="4"/>
      <c r="D16" s="4"/>
    </row>
    <row r="17" spans="1:4">
      <c r="A17" t="s">
        <v>15</v>
      </c>
      <c r="B17" s="4"/>
      <c r="C17" s="4"/>
      <c r="D17" s="4"/>
    </row>
    <row r="18" spans="1:4" ht="51">
      <c r="A18" s="21" t="s">
        <v>16</v>
      </c>
      <c r="B18" s="4" t="s">
        <v>96</v>
      </c>
      <c r="C18" s="4" t="s">
        <v>111</v>
      </c>
      <c r="D18" s="4"/>
    </row>
    <row r="19" spans="1:4" ht="17">
      <c r="A19" s="21" t="s">
        <v>17</v>
      </c>
      <c r="B19" s="4" t="s">
        <v>97</v>
      </c>
      <c r="C19" s="4"/>
      <c r="D19" s="4"/>
    </row>
    <row r="20" spans="1:4">
      <c r="A20" t="s">
        <v>18</v>
      </c>
      <c r="B20" s="4"/>
      <c r="C20" s="4"/>
      <c r="D20" s="4"/>
    </row>
    <row r="21" spans="1:4" ht="68">
      <c r="A21" s="21" t="s">
        <v>19</v>
      </c>
      <c r="B21" s="4" t="s">
        <v>98</v>
      </c>
      <c r="C21" s="4" t="s">
        <v>111</v>
      </c>
      <c r="D21" s="4"/>
    </row>
    <row r="22" spans="1:4">
      <c r="A22" t="s">
        <v>42</v>
      </c>
      <c r="B22" s="4"/>
      <c r="C22" s="4"/>
      <c r="D22" s="4"/>
    </row>
    <row r="23" spans="1:4">
      <c r="A23" t="s">
        <v>20</v>
      </c>
      <c r="B23" s="4"/>
      <c r="C23" s="4"/>
      <c r="D23" s="4"/>
    </row>
    <row r="24" spans="1:4" ht="17">
      <c r="A24" s="21" t="s">
        <v>21</v>
      </c>
      <c r="B24" s="4" t="s">
        <v>99</v>
      </c>
      <c r="C24" s="4"/>
      <c r="D24" s="4"/>
    </row>
    <row r="25" spans="1:4">
      <c r="A25" t="s">
        <v>22</v>
      </c>
      <c r="B25" s="4"/>
      <c r="C25" s="4"/>
      <c r="D25" s="4"/>
    </row>
    <row r="26" spans="1:4">
      <c r="A26" t="s">
        <v>23</v>
      </c>
      <c r="B26" s="4"/>
      <c r="C26" s="4"/>
      <c r="D26" s="4"/>
    </row>
    <row r="27" spans="1:4" ht="17">
      <c r="A27" s="21" t="s">
        <v>24</v>
      </c>
      <c r="B27" s="4" t="s">
        <v>100</v>
      </c>
      <c r="C27" s="4"/>
      <c r="D27" s="4"/>
    </row>
    <row r="28" spans="1:4">
      <c r="A28" s="2" t="s">
        <v>25</v>
      </c>
      <c r="B28" s="4"/>
      <c r="C28" s="4"/>
      <c r="D28" s="4"/>
    </row>
    <row r="29" spans="1:4">
      <c r="A29" t="s">
        <v>26</v>
      </c>
      <c r="B29" s="4"/>
      <c r="C29" s="4"/>
      <c r="D29" s="4"/>
    </row>
    <row r="30" spans="1:4">
      <c r="A30" s="2" t="s">
        <v>27</v>
      </c>
      <c r="B30" s="4"/>
      <c r="C30" s="4"/>
      <c r="D30" s="4"/>
    </row>
    <row r="31" spans="1:4">
      <c r="A31" t="s">
        <v>28</v>
      </c>
      <c r="B31" s="4"/>
      <c r="C31" s="4"/>
      <c r="D31" s="4"/>
    </row>
    <row r="32" spans="1:4">
      <c r="A32" t="s">
        <v>29</v>
      </c>
      <c r="B32" s="4"/>
      <c r="C32" s="4"/>
      <c r="D32" s="4"/>
    </row>
    <row r="33" spans="1:4">
      <c r="A33" s="2" t="s">
        <v>30</v>
      </c>
      <c r="B33" s="4"/>
      <c r="C33" s="4"/>
      <c r="D33" s="4"/>
    </row>
    <row r="34" spans="1:4">
      <c r="A34" t="s">
        <v>31</v>
      </c>
      <c r="B34" s="4"/>
      <c r="C34" s="4"/>
      <c r="D34" s="4"/>
    </row>
    <row r="35" spans="1:4" ht="17">
      <c r="A35" s="21" t="s">
        <v>32</v>
      </c>
      <c r="B35" s="4" t="s">
        <v>101</v>
      </c>
      <c r="C35" s="4"/>
      <c r="D35" s="4"/>
    </row>
    <row r="36" spans="1:4" ht="17">
      <c r="A36" s="21" t="s">
        <v>33</v>
      </c>
      <c r="B36" s="4" t="s">
        <v>102</v>
      </c>
      <c r="C36" s="4"/>
      <c r="D36" s="4"/>
    </row>
    <row r="37" spans="1:4" ht="17">
      <c r="A37" t="s">
        <v>34</v>
      </c>
      <c r="B37" s="4" t="s">
        <v>103</v>
      </c>
      <c r="C37" s="4"/>
      <c r="D37" s="4"/>
    </row>
    <row r="38" spans="1:4" ht="17">
      <c r="A38" t="s">
        <v>35</v>
      </c>
      <c r="B38" s="4" t="s">
        <v>104</v>
      </c>
      <c r="C38" s="4"/>
      <c r="D38" s="4"/>
    </row>
    <row r="39" spans="1:4" ht="17">
      <c r="A39" s="24" t="s">
        <v>36</v>
      </c>
      <c r="B39" s="4" t="s">
        <v>105</v>
      </c>
      <c r="C39" s="4"/>
      <c r="D39" s="4"/>
    </row>
    <row r="40" spans="1:4" ht="17">
      <c r="A40" s="24" t="s">
        <v>37</v>
      </c>
      <c r="B40" s="4" t="s">
        <v>106</v>
      </c>
      <c r="C40" s="4"/>
      <c r="D40" s="4"/>
    </row>
    <row r="41" spans="1:4" ht="17">
      <c r="A41" s="21" t="s">
        <v>38</v>
      </c>
      <c r="B41" s="4" t="s">
        <v>107</v>
      </c>
      <c r="C41" s="4"/>
      <c r="D41" s="4"/>
    </row>
    <row r="42" spans="1:4">
      <c r="A42" t="s">
        <v>39</v>
      </c>
      <c r="B42" s="4"/>
      <c r="C42" s="4"/>
      <c r="D42" s="4"/>
    </row>
  </sheetData>
  <mergeCells count="1">
    <mergeCell ref="F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5FD7-4A5A-5D4C-9D02-0E224E525E52}">
  <dimension ref="A1:O61"/>
  <sheetViews>
    <sheetView workbookViewId="0">
      <pane ySplit="1" topLeftCell="A2" activePane="bottomLeft" state="frozen"/>
      <selection pane="bottomLeft" activeCell="B4" sqref="B4:B41"/>
    </sheetView>
  </sheetViews>
  <sheetFormatPr baseColWidth="10" defaultRowHeight="16"/>
  <cols>
    <col min="1" max="1" width="11.83203125" bestFit="1" customWidth="1"/>
    <col min="2" max="2" width="12.83203125" bestFit="1" customWidth="1"/>
    <col min="3" max="3" width="16.83203125" bestFit="1" customWidth="1"/>
    <col min="4" max="6" width="16.83203125" customWidth="1"/>
    <col min="7" max="7" width="12.5" customWidth="1"/>
    <col min="8" max="8" width="11.6640625" bestFit="1" customWidth="1"/>
    <col min="10" max="11" width="11.6640625" style="20" bestFit="1" customWidth="1"/>
    <col min="12" max="12" width="10.83203125" style="20"/>
  </cols>
  <sheetData>
    <row r="1" spans="1:15">
      <c r="A1" s="1" t="s">
        <v>0</v>
      </c>
      <c r="B1" s="1" t="s">
        <v>113</v>
      </c>
      <c r="C1" t="s">
        <v>114</v>
      </c>
      <c r="D1" t="s">
        <v>116</v>
      </c>
      <c r="E1" t="s">
        <v>115</v>
      </c>
      <c r="F1" s="25" t="s">
        <v>129</v>
      </c>
      <c r="G1" s="12" t="s">
        <v>48</v>
      </c>
      <c r="H1" s="11" t="s">
        <v>108</v>
      </c>
      <c r="J1" s="20" t="s">
        <v>121</v>
      </c>
      <c r="K1" s="20" t="s">
        <v>120</v>
      </c>
      <c r="L1" s="20" t="s">
        <v>122</v>
      </c>
    </row>
    <row r="2" spans="1:15">
      <c r="A2" s="7" t="s">
        <v>1</v>
      </c>
      <c r="B2" s="13">
        <v>12.28593</v>
      </c>
      <c r="C2" s="7"/>
      <c r="D2" s="13">
        <v>4.8039209999999999</v>
      </c>
      <c r="E2" s="13">
        <v>7.7934739999999998</v>
      </c>
      <c r="F2" s="31">
        <v>10.52652</v>
      </c>
      <c r="G2" s="15">
        <v>14</v>
      </c>
      <c r="H2" s="7">
        <v>15</v>
      </c>
      <c r="J2" s="20">
        <v>7.2226140000000001</v>
      </c>
      <c r="K2" s="20">
        <v>2.9212410000000002</v>
      </c>
      <c r="L2" s="20">
        <v>7.655189</v>
      </c>
    </row>
    <row r="3" spans="1:15">
      <c r="A3" t="s">
        <v>2</v>
      </c>
      <c r="B3" s="10">
        <v>5.2480950000000002</v>
      </c>
      <c r="F3" s="27"/>
      <c r="G3" s="11">
        <v>9</v>
      </c>
      <c r="H3">
        <v>18</v>
      </c>
    </row>
    <row r="4" spans="1:15">
      <c r="A4" t="s">
        <v>3</v>
      </c>
      <c r="B4" s="10">
        <v>11.064260000000001</v>
      </c>
      <c r="F4" s="27"/>
      <c r="G4" s="11">
        <v>10</v>
      </c>
      <c r="H4">
        <v>21</v>
      </c>
    </row>
    <row r="5" spans="1:15">
      <c r="A5" t="s">
        <v>4</v>
      </c>
      <c r="B5" s="10">
        <v>8.255058</v>
      </c>
      <c r="C5" s="10">
        <v>11.360010000000001</v>
      </c>
      <c r="D5" s="10"/>
      <c r="E5" s="10"/>
      <c r="F5" s="28"/>
      <c r="G5" s="11">
        <v>20</v>
      </c>
      <c r="H5">
        <v>26</v>
      </c>
      <c r="N5" s="16"/>
      <c r="O5" t="s">
        <v>118</v>
      </c>
    </row>
    <row r="6" spans="1:15">
      <c r="A6" t="s">
        <v>5</v>
      </c>
      <c r="B6" s="10">
        <v>5.2935379999999999</v>
      </c>
      <c r="C6" s="10"/>
      <c r="D6" s="10"/>
      <c r="E6" s="10"/>
      <c r="F6" s="28"/>
      <c r="G6" s="11">
        <v>14</v>
      </c>
      <c r="H6">
        <v>99</v>
      </c>
      <c r="N6" s="7"/>
      <c r="O6" t="s">
        <v>119</v>
      </c>
    </row>
    <row r="7" spans="1:15">
      <c r="A7" t="s">
        <v>6</v>
      </c>
      <c r="B7" s="10">
        <v>5.8516789999999999</v>
      </c>
      <c r="F7" s="27"/>
      <c r="G7" s="11">
        <v>9</v>
      </c>
      <c r="H7">
        <v>100</v>
      </c>
    </row>
    <row r="8" spans="1:15">
      <c r="A8" t="s">
        <v>7</v>
      </c>
      <c r="B8" s="10">
        <v>7.2638930000000004</v>
      </c>
      <c r="F8" s="27"/>
      <c r="G8" s="11">
        <v>12</v>
      </c>
      <c r="H8">
        <v>102</v>
      </c>
    </row>
    <row r="9" spans="1:15">
      <c r="A9" t="s">
        <v>8</v>
      </c>
      <c r="B9" s="10">
        <v>10.971450000000001</v>
      </c>
      <c r="F9" s="27"/>
      <c r="G9" s="11">
        <v>12</v>
      </c>
      <c r="H9">
        <v>112</v>
      </c>
    </row>
    <row r="10" spans="1:15">
      <c r="A10" t="s">
        <v>9</v>
      </c>
      <c r="B10" s="10">
        <v>7.2806620000000004</v>
      </c>
      <c r="F10" s="27"/>
      <c r="G10" s="11">
        <v>15</v>
      </c>
      <c r="H10">
        <v>121</v>
      </c>
    </row>
    <row r="11" spans="1:15">
      <c r="A11" t="s">
        <v>10</v>
      </c>
      <c r="B11" s="10">
        <v>14.27159</v>
      </c>
      <c r="F11" s="27"/>
      <c r="G11" s="11">
        <v>20</v>
      </c>
      <c r="H11">
        <v>127</v>
      </c>
    </row>
    <row r="12" spans="1:15">
      <c r="A12" s="16" t="s">
        <v>11</v>
      </c>
      <c r="B12" s="17">
        <v>7.494192</v>
      </c>
      <c r="C12" s="16"/>
      <c r="D12" s="17">
        <v>6.6441990000000004</v>
      </c>
      <c r="E12" s="17">
        <v>7.1784100000000004</v>
      </c>
      <c r="F12" s="29">
        <v>12.1952</v>
      </c>
      <c r="G12" s="18">
        <v>8</v>
      </c>
      <c r="H12" s="16">
        <v>133</v>
      </c>
      <c r="J12" s="20">
        <v>6.5261089999999999</v>
      </c>
      <c r="K12" s="20">
        <v>4.1882830000000002</v>
      </c>
      <c r="L12" s="20">
        <v>7.2819989999999999</v>
      </c>
    </row>
    <row r="13" spans="1:15">
      <c r="A13" t="s">
        <v>12</v>
      </c>
      <c r="B13" s="10">
        <v>6.1082489999999998</v>
      </c>
      <c r="D13" s="10"/>
      <c r="F13" s="27"/>
      <c r="G13" s="11">
        <v>15</v>
      </c>
      <c r="H13">
        <v>135</v>
      </c>
    </row>
    <row r="14" spans="1:15">
      <c r="A14" t="s">
        <v>13</v>
      </c>
      <c r="B14" s="10">
        <v>5.5667999999999997</v>
      </c>
      <c r="C14" s="10">
        <v>16.413049999999998</v>
      </c>
      <c r="D14" s="10"/>
      <c r="E14" s="10"/>
      <c r="F14" s="28"/>
      <c r="G14" s="11">
        <v>21</v>
      </c>
      <c r="H14">
        <v>137</v>
      </c>
    </row>
    <row r="15" spans="1:15">
      <c r="A15" t="s">
        <v>14</v>
      </c>
      <c r="B15" s="10">
        <v>7.8768200000000004</v>
      </c>
      <c r="F15" s="27"/>
      <c r="G15" s="11">
        <v>8</v>
      </c>
      <c r="H15">
        <v>146</v>
      </c>
    </row>
    <row r="16" spans="1:15">
      <c r="A16" t="s">
        <v>15</v>
      </c>
      <c r="B16" s="10">
        <v>7.3421900000000004</v>
      </c>
      <c r="F16" s="27"/>
      <c r="G16" s="11">
        <v>9</v>
      </c>
      <c r="H16">
        <v>157</v>
      </c>
    </row>
    <row r="17" spans="1:12">
      <c r="A17" t="s">
        <v>16</v>
      </c>
      <c r="B17" s="10">
        <v>3.6740629999999999</v>
      </c>
      <c r="E17" s="10"/>
      <c r="F17" s="28"/>
      <c r="G17" s="11">
        <v>7</v>
      </c>
      <c r="H17">
        <v>164</v>
      </c>
    </row>
    <row r="18" spans="1:12">
      <c r="A18" t="s">
        <v>17</v>
      </c>
      <c r="B18" s="10">
        <v>12.751329999999999</v>
      </c>
      <c r="E18" s="10"/>
      <c r="F18" s="28"/>
      <c r="G18" s="11">
        <v>12</v>
      </c>
      <c r="H18">
        <v>169</v>
      </c>
    </row>
    <row r="19" spans="1:12">
      <c r="A19" s="7" t="s">
        <v>18</v>
      </c>
      <c r="B19" s="13">
        <v>14.50909</v>
      </c>
      <c r="C19" s="7"/>
      <c r="D19" s="13">
        <v>12.32342</v>
      </c>
      <c r="E19" s="13">
        <v>4.4759770000000003</v>
      </c>
      <c r="F19" s="26">
        <v>10.25055</v>
      </c>
      <c r="G19" s="15">
        <v>17</v>
      </c>
      <c r="H19" s="7">
        <v>186</v>
      </c>
      <c r="J19" s="20">
        <v>14.344530000000001</v>
      </c>
      <c r="K19" s="20">
        <v>4.1060369999999997</v>
      </c>
      <c r="L19" s="20">
        <v>3.4760719999999998</v>
      </c>
    </row>
    <row r="20" spans="1:12">
      <c r="A20" t="s">
        <v>19</v>
      </c>
      <c r="B20" s="10">
        <v>6.0510419999999998</v>
      </c>
      <c r="E20" s="10"/>
      <c r="F20" s="28"/>
      <c r="G20" s="11">
        <v>11</v>
      </c>
      <c r="H20">
        <v>188</v>
      </c>
    </row>
    <row r="21" spans="1:12">
      <c r="A21" t="s">
        <v>42</v>
      </c>
      <c r="B21" s="10">
        <v>5.1440250000000001</v>
      </c>
      <c r="E21" s="10"/>
      <c r="F21" s="28"/>
      <c r="G21" s="11">
        <v>14</v>
      </c>
      <c r="H21">
        <v>215</v>
      </c>
    </row>
    <row r="22" spans="1:12">
      <c r="A22" t="s">
        <v>20</v>
      </c>
      <c r="B22" s="10">
        <v>24.32799</v>
      </c>
      <c r="E22" s="10"/>
      <c r="F22" s="28"/>
      <c r="G22" s="12">
        <v>17</v>
      </c>
      <c r="H22" s="11">
        <v>210101</v>
      </c>
    </row>
    <row r="23" spans="1:12">
      <c r="A23" t="s">
        <v>21</v>
      </c>
      <c r="B23" s="10">
        <v>25.838789999999999</v>
      </c>
      <c r="E23" s="10"/>
      <c r="F23" s="28"/>
      <c r="G23" s="12">
        <v>16</v>
      </c>
      <c r="H23" s="11">
        <v>210106</v>
      </c>
    </row>
    <row r="24" spans="1:12">
      <c r="A24" t="s">
        <v>22</v>
      </c>
      <c r="B24" s="10">
        <v>19.481680000000001</v>
      </c>
      <c r="E24" s="10"/>
      <c r="F24" s="28"/>
      <c r="G24" s="12">
        <v>11</v>
      </c>
      <c r="H24" s="11">
        <v>210110</v>
      </c>
    </row>
    <row r="25" spans="1:12">
      <c r="A25" t="s">
        <v>23</v>
      </c>
      <c r="B25" s="10">
        <v>8.0820480000000003</v>
      </c>
      <c r="E25" s="10"/>
      <c r="F25" s="28"/>
      <c r="G25" s="12">
        <v>16</v>
      </c>
      <c r="H25" s="11">
        <v>210111</v>
      </c>
    </row>
    <row r="26" spans="1:12">
      <c r="A26" t="s">
        <v>24</v>
      </c>
      <c r="B26" s="10">
        <v>10.995699999999999</v>
      </c>
      <c r="E26" s="10"/>
      <c r="F26" s="28"/>
      <c r="G26" s="12">
        <v>13</v>
      </c>
      <c r="H26" s="11">
        <v>210113</v>
      </c>
    </row>
    <row r="27" spans="1:12">
      <c r="A27" t="s">
        <v>25</v>
      </c>
      <c r="B27" s="10">
        <v>6.0874689999999996</v>
      </c>
      <c r="E27" s="10"/>
      <c r="F27" s="28"/>
      <c r="G27" s="12">
        <v>10</v>
      </c>
      <c r="H27" s="11">
        <v>210114</v>
      </c>
    </row>
    <row r="28" spans="1:12">
      <c r="A28" t="s">
        <v>26</v>
      </c>
      <c r="B28" s="10">
        <v>9.0971499999999992</v>
      </c>
      <c r="E28" s="10"/>
      <c r="F28" s="28"/>
      <c r="G28" s="12">
        <v>12</v>
      </c>
      <c r="H28" s="11">
        <v>210122</v>
      </c>
    </row>
    <row r="29" spans="1:12">
      <c r="A29" t="s">
        <v>27</v>
      </c>
      <c r="B29" s="10">
        <v>8.2851560000000006</v>
      </c>
      <c r="E29" s="10"/>
      <c r="F29" s="28"/>
      <c r="G29" s="12">
        <v>33</v>
      </c>
      <c r="H29" s="11">
        <v>210124</v>
      </c>
    </row>
    <row r="30" spans="1:12">
      <c r="A30" t="s">
        <v>28</v>
      </c>
      <c r="B30" s="10">
        <v>22.319990000000001</v>
      </c>
      <c r="C30" s="10">
        <v>11.59848</v>
      </c>
      <c r="D30" s="10">
        <v>7.5785140000000002</v>
      </c>
      <c r="E30" s="10">
        <v>6.5285159999999998</v>
      </c>
      <c r="F30" s="28"/>
      <c r="G30" s="12">
        <v>11</v>
      </c>
      <c r="H30" s="11">
        <v>210125</v>
      </c>
    </row>
    <row r="31" spans="1:12">
      <c r="A31" t="s">
        <v>29</v>
      </c>
      <c r="B31" s="10">
        <v>7.2618609999999997</v>
      </c>
      <c r="E31" s="10"/>
      <c r="F31" s="28"/>
      <c r="G31" s="12">
        <v>13</v>
      </c>
      <c r="H31" s="11">
        <v>210127</v>
      </c>
    </row>
    <row r="32" spans="1:12">
      <c r="A32" s="16" t="s">
        <v>30</v>
      </c>
      <c r="B32" s="17">
        <v>9.8273279999999996</v>
      </c>
      <c r="C32" s="16"/>
      <c r="D32" s="17">
        <v>13.46433</v>
      </c>
      <c r="E32" s="17">
        <v>12.63495</v>
      </c>
      <c r="F32" s="29">
        <v>17.931260000000002</v>
      </c>
      <c r="G32" s="19">
        <v>12</v>
      </c>
      <c r="H32" s="18">
        <v>210129</v>
      </c>
      <c r="J32" s="20">
        <v>2.6417280000000001</v>
      </c>
      <c r="K32" s="20">
        <v>8.9572400000000005</v>
      </c>
      <c r="L32" s="20">
        <v>8.6890850000000004</v>
      </c>
    </row>
    <row r="33" spans="1:12">
      <c r="A33" s="6" t="s">
        <v>31</v>
      </c>
      <c r="B33" s="10">
        <v>3.2243390000000001</v>
      </c>
      <c r="E33" s="10"/>
      <c r="F33" s="28"/>
      <c r="G33" s="12">
        <v>20</v>
      </c>
      <c r="H33" s="11">
        <v>210149</v>
      </c>
    </row>
    <row r="34" spans="1:12">
      <c r="A34" s="7" t="s">
        <v>32</v>
      </c>
      <c r="B34" s="13">
        <v>20.99062</v>
      </c>
      <c r="C34" s="7"/>
      <c r="D34" s="13">
        <v>7.0408410000000003</v>
      </c>
      <c r="E34" s="13">
        <v>12.738440000000001</v>
      </c>
      <c r="F34" s="26">
        <v>11.030060000000001</v>
      </c>
      <c r="G34" s="14">
        <v>22</v>
      </c>
      <c r="H34" s="15">
        <v>210151</v>
      </c>
      <c r="J34" s="20">
        <v>14.993399999999999</v>
      </c>
      <c r="K34" s="20">
        <v>7.0476419999999997</v>
      </c>
      <c r="L34" s="20">
        <v>1.6584220000000001</v>
      </c>
    </row>
    <row r="35" spans="1:12">
      <c r="A35" s="6" t="s">
        <v>33</v>
      </c>
      <c r="B35" s="10">
        <v>7.1300280000000003</v>
      </c>
      <c r="E35" s="10"/>
      <c r="F35" s="28"/>
      <c r="G35" s="12">
        <v>23</v>
      </c>
      <c r="H35" s="11">
        <v>210160</v>
      </c>
    </row>
    <row r="36" spans="1:12">
      <c r="A36" s="6" t="s">
        <v>34</v>
      </c>
      <c r="B36" s="10">
        <v>5.0240049999999998</v>
      </c>
      <c r="E36" s="10"/>
      <c r="F36" s="28"/>
      <c r="G36" s="12">
        <v>15</v>
      </c>
      <c r="H36" s="11">
        <v>210161</v>
      </c>
    </row>
    <row r="37" spans="1:12">
      <c r="A37" t="s">
        <v>35</v>
      </c>
      <c r="B37" s="10">
        <v>5.1656019999999998</v>
      </c>
      <c r="E37" s="10"/>
      <c r="F37" s="28"/>
      <c r="G37" s="12">
        <v>21</v>
      </c>
      <c r="H37" s="11">
        <v>210163</v>
      </c>
    </row>
    <row r="38" spans="1:12">
      <c r="A38" t="s">
        <v>36</v>
      </c>
      <c r="B38" s="10">
        <v>20.029820000000001</v>
      </c>
      <c r="E38" s="10"/>
      <c r="F38" s="28"/>
      <c r="G38" s="12">
        <v>19</v>
      </c>
      <c r="H38" s="11">
        <v>210169</v>
      </c>
    </row>
    <row r="39" spans="1:12">
      <c r="A39" s="6" t="s">
        <v>37</v>
      </c>
      <c r="B39" s="10">
        <v>7.3114780000000001</v>
      </c>
      <c r="E39" s="10"/>
      <c r="F39" s="28"/>
      <c r="G39" s="12">
        <v>15</v>
      </c>
      <c r="H39" s="11">
        <v>210172</v>
      </c>
    </row>
    <row r="40" spans="1:12">
      <c r="A40" t="s">
        <v>38</v>
      </c>
      <c r="B40" s="10">
        <v>11.96949</v>
      </c>
      <c r="E40" s="10"/>
      <c r="F40" s="28"/>
      <c r="G40" s="12">
        <v>9</v>
      </c>
      <c r="H40" s="11">
        <v>210174</v>
      </c>
      <c r="K40" s="20">
        <v>2.201397</v>
      </c>
    </row>
    <row r="41" spans="1:12" ht="17" thickBot="1">
      <c r="A41" s="16" t="s">
        <v>39</v>
      </c>
      <c r="B41" s="17">
        <v>7.1204400000000003</v>
      </c>
      <c r="C41" s="16"/>
      <c r="D41" s="17">
        <v>5.2729600000000003</v>
      </c>
      <c r="E41" s="17">
        <v>4.7515900000000002</v>
      </c>
      <c r="F41" s="30">
        <v>9.2709379999999992</v>
      </c>
      <c r="G41" s="19">
        <v>9</v>
      </c>
      <c r="H41" s="18">
        <v>510158</v>
      </c>
      <c r="J41" s="20">
        <v>7.172561</v>
      </c>
      <c r="K41" s="20">
        <v>4.2903570000000002</v>
      </c>
      <c r="L41" s="20">
        <v>2.4513889999999998</v>
      </c>
    </row>
    <row r="42" spans="1:12">
      <c r="G42" s="11"/>
      <c r="H42" s="11"/>
    </row>
    <row r="43" spans="1:12">
      <c r="G43" s="11"/>
      <c r="H43" s="11"/>
    </row>
    <row r="44" spans="1:12">
      <c r="G44" s="11"/>
      <c r="H44" s="11"/>
    </row>
    <row r="45" spans="1:12">
      <c r="G45" s="11"/>
      <c r="H45" s="11"/>
    </row>
    <row r="46" spans="1:12">
      <c r="G46" s="11"/>
      <c r="H46" s="11"/>
    </row>
    <row r="47" spans="1:12">
      <c r="G47" s="11"/>
      <c r="H47" s="11"/>
    </row>
    <row r="48" spans="1:12">
      <c r="G48" s="11"/>
      <c r="H48" s="11"/>
    </row>
    <row r="49" spans="7:8">
      <c r="G49" s="11"/>
      <c r="H49" s="11"/>
    </row>
    <row r="50" spans="7:8">
      <c r="G50" s="11"/>
      <c r="H50" s="11"/>
    </row>
    <row r="51" spans="7:8">
      <c r="G51" s="11"/>
      <c r="H51" s="11"/>
    </row>
    <row r="52" spans="7:8">
      <c r="G52" s="11"/>
      <c r="H52" s="11"/>
    </row>
    <row r="53" spans="7:8">
      <c r="G53" s="11"/>
      <c r="H53" s="11"/>
    </row>
    <row r="54" spans="7:8">
      <c r="G54" s="11"/>
      <c r="H54" s="11"/>
    </row>
    <row r="55" spans="7:8">
      <c r="G55" s="11"/>
      <c r="H55" s="11"/>
    </row>
    <row r="56" spans="7:8">
      <c r="G56" s="11"/>
      <c r="H56" s="11"/>
    </row>
    <row r="57" spans="7:8">
      <c r="G57" s="11"/>
      <c r="H57" s="11"/>
    </row>
    <row r="58" spans="7:8">
      <c r="G58" s="11"/>
      <c r="H58" s="11"/>
    </row>
    <row r="59" spans="7:8">
      <c r="G59" s="11"/>
      <c r="H59" s="11"/>
    </row>
    <row r="60" spans="7:8">
      <c r="G60" s="11"/>
      <c r="H60" s="11"/>
    </row>
    <row r="61" spans="7:8">
      <c r="G61" s="11"/>
      <c r="H61" s="11"/>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8343C-C986-A643-9E32-A19459F3BD78}">
  <dimension ref="A1:N41"/>
  <sheetViews>
    <sheetView topLeftCell="A9" workbookViewId="0">
      <selection activeCell="A14" sqref="A14"/>
    </sheetView>
  </sheetViews>
  <sheetFormatPr baseColWidth="10" defaultRowHeight="16"/>
  <cols>
    <col min="1" max="1" width="11.83203125" bestFit="1" customWidth="1"/>
    <col min="2" max="2" width="11.6640625" style="20" bestFit="1" customWidth="1"/>
    <col min="3" max="3" width="20" style="20" bestFit="1" customWidth="1"/>
    <col min="4" max="4" width="11.6640625" style="20" bestFit="1" customWidth="1"/>
    <col min="5" max="5" width="19.5" style="20" bestFit="1" customWidth="1"/>
    <col min="8" max="8" width="11.6640625" style="20" bestFit="1" customWidth="1"/>
    <col min="9" max="10" width="10.83203125" style="20"/>
    <col min="12" max="12" width="11.6640625" style="20" bestFit="1" customWidth="1"/>
  </cols>
  <sheetData>
    <row r="1" spans="1:14">
      <c r="A1" t="s">
        <v>0</v>
      </c>
      <c r="B1" s="20" t="s">
        <v>113</v>
      </c>
      <c r="C1" s="20" t="s">
        <v>116</v>
      </c>
      <c r="D1" s="20" t="s">
        <v>115</v>
      </c>
      <c r="E1" s="20" t="s">
        <v>129</v>
      </c>
      <c r="F1" t="s">
        <v>48</v>
      </c>
      <c r="G1" t="s">
        <v>108</v>
      </c>
      <c r="H1" s="20" t="s">
        <v>132</v>
      </c>
      <c r="I1" s="20" t="s">
        <v>130</v>
      </c>
      <c r="J1" s="20" t="s">
        <v>131</v>
      </c>
      <c r="L1" s="20" t="s">
        <v>135</v>
      </c>
      <c r="M1" s="20" t="s">
        <v>130</v>
      </c>
      <c r="N1" s="20" t="s">
        <v>131</v>
      </c>
    </row>
    <row r="2" spans="1:14">
      <c r="A2" s="22" t="s">
        <v>1</v>
      </c>
      <c r="B2" s="20">
        <v>7.2967810000000002</v>
      </c>
      <c r="C2" s="20">
        <v>4.926876</v>
      </c>
      <c r="D2" s="20">
        <v>10.734069999999999</v>
      </c>
      <c r="E2" s="20">
        <v>11.583399999999999</v>
      </c>
      <c r="F2">
        <v>14</v>
      </c>
      <c r="G2">
        <v>15</v>
      </c>
    </row>
    <row r="3" spans="1:14">
      <c r="A3" s="22" t="s">
        <v>2</v>
      </c>
      <c r="B3" s="20">
        <v>5.251665</v>
      </c>
      <c r="C3" s="20">
        <v>4.2675919999999996</v>
      </c>
      <c r="D3" s="20">
        <v>3.2018979999999999</v>
      </c>
      <c r="E3" s="20">
        <v>3.2707199999999998</v>
      </c>
      <c r="F3">
        <v>9</v>
      </c>
      <c r="G3">
        <v>18</v>
      </c>
    </row>
    <row r="4" spans="1:14">
      <c r="A4" s="22" t="s">
        <v>3</v>
      </c>
      <c r="B4" s="20">
        <v>11.064260000000001</v>
      </c>
      <c r="C4" s="20">
        <v>6.4258119999999996</v>
      </c>
      <c r="D4" s="20">
        <v>5.264621</v>
      </c>
      <c r="E4" s="20">
        <v>12.95504</v>
      </c>
      <c r="F4">
        <v>10</v>
      </c>
      <c r="G4">
        <v>21</v>
      </c>
      <c r="H4" s="20">
        <v>9.8235489999999999</v>
      </c>
      <c r="I4" s="20">
        <v>8.3715379999999993</v>
      </c>
      <c r="J4" s="20">
        <v>4.2028059999999998</v>
      </c>
      <c r="L4" s="20" t="s">
        <v>134</v>
      </c>
    </row>
    <row r="5" spans="1:14">
      <c r="A5" t="s">
        <v>4</v>
      </c>
      <c r="B5" s="20">
        <v>8.255058</v>
      </c>
      <c r="C5" s="20">
        <v>4.1327259999999999</v>
      </c>
      <c r="D5" s="20">
        <v>3.2469610000000002</v>
      </c>
      <c r="F5">
        <v>20</v>
      </c>
      <c r="G5">
        <v>26</v>
      </c>
      <c r="H5" s="20">
        <v>11.2995</v>
      </c>
      <c r="I5" s="20">
        <v>4.1316509999999997</v>
      </c>
      <c r="J5" s="20">
        <v>3.2555619999999998</v>
      </c>
      <c r="L5" s="20">
        <v>11.415559999999999</v>
      </c>
    </row>
    <row r="6" spans="1:14">
      <c r="A6" s="22" t="s">
        <v>5</v>
      </c>
      <c r="B6" s="20">
        <v>5.2935379999999999</v>
      </c>
      <c r="C6" s="20">
        <v>8.2456449999999997</v>
      </c>
      <c r="D6" s="20">
        <v>5.1910949999999998</v>
      </c>
      <c r="E6" s="20">
        <v>8.2725690000000007</v>
      </c>
      <c r="F6">
        <v>14</v>
      </c>
      <c r="G6">
        <v>99</v>
      </c>
    </row>
    <row r="7" spans="1:14">
      <c r="A7" t="s">
        <v>6</v>
      </c>
      <c r="B7" s="20">
        <v>5.8516789999999999</v>
      </c>
      <c r="C7" s="20">
        <v>5.3429229999999999</v>
      </c>
      <c r="D7" s="20">
        <v>3.3143120000000001</v>
      </c>
      <c r="F7">
        <v>9</v>
      </c>
      <c r="G7">
        <v>100</v>
      </c>
    </row>
    <row r="8" spans="1:14">
      <c r="A8" t="s">
        <v>7</v>
      </c>
      <c r="B8" s="20">
        <v>7.2638930000000004</v>
      </c>
      <c r="C8" s="20">
        <v>5.2765709999999997</v>
      </c>
      <c r="D8" s="20">
        <v>3.24552</v>
      </c>
      <c r="F8">
        <v>12</v>
      </c>
      <c r="G8">
        <v>102</v>
      </c>
    </row>
    <row r="9" spans="1:14">
      <c r="A9" t="s">
        <v>8</v>
      </c>
      <c r="B9" s="20">
        <v>10.971450000000001</v>
      </c>
      <c r="C9" s="20">
        <v>7.2813590000000001</v>
      </c>
      <c r="D9" s="20">
        <v>5.4535840000000002</v>
      </c>
      <c r="F9">
        <v>12</v>
      </c>
      <c r="G9">
        <v>112</v>
      </c>
    </row>
    <row r="10" spans="1:14">
      <c r="A10" t="s">
        <v>9</v>
      </c>
      <c r="B10" s="20">
        <v>7.2806620000000004</v>
      </c>
      <c r="C10" s="20">
        <v>5.2691340000000002</v>
      </c>
      <c r="D10" s="20">
        <v>3.251884</v>
      </c>
      <c r="F10">
        <v>15</v>
      </c>
      <c r="G10">
        <v>121</v>
      </c>
    </row>
    <row r="11" spans="1:14">
      <c r="A11" t="s">
        <v>10</v>
      </c>
      <c r="B11" s="20">
        <v>14.27159</v>
      </c>
      <c r="C11" s="20">
        <v>3.5201880000000001</v>
      </c>
      <c r="D11" s="20">
        <v>4.8015629999999998</v>
      </c>
      <c r="F11">
        <v>20</v>
      </c>
      <c r="G11">
        <v>127</v>
      </c>
    </row>
    <row r="12" spans="1:14">
      <c r="A12" t="s">
        <v>11</v>
      </c>
      <c r="B12" s="20">
        <v>7.494192</v>
      </c>
      <c r="C12" s="20">
        <v>6.330419</v>
      </c>
      <c r="D12" s="20">
        <v>7.1070710000000004</v>
      </c>
      <c r="F12">
        <v>8</v>
      </c>
      <c r="G12">
        <v>133</v>
      </c>
    </row>
    <row r="13" spans="1:14">
      <c r="A13" t="s">
        <v>12</v>
      </c>
      <c r="B13" s="20">
        <v>6.1082489999999998</v>
      </c>
      <c r="C13" s="20">
        <v>2.7680549999999999</v>
      </c>
      <c r="D13" s="20">
        <v>6.0700909999999997</v>
      </c>
      <c r="F13">
        <v>15</v>
      </c>
      <c r="G13">
        <v>135</v>
      </c>
    </row>
    <row r="14" spans="1:14">
      <c r="A14" t="s">
        <v>13</v>
      </c>
      <c r="B14" s="20">
        <v>5.5667999999999997</v>
      </c>
      <c r="C14" s="20">
        <v>6.478224</v>
      </c>
      <c r="D14" s="20">
        <v>5.7677420000000001</v>
      </c>
      <c r="F14">
        <v>21</v>
      </c>
      <c r="G14">
        <v>137</v>
      </c>
    </row>
    <row r="15" spans="1:14">
      <c r="A15" s="22" t="s">
        <v>14</v>
      </c>
      <c r="B15" s="20">
        <v>7.8768200000000004</v>
      </c>
      <c r="C15" s="20">
        <v>6.3510270000000002</v>
      </c>
      <c r="D15" s="20">
        <v>2.4567290000000002</v>
      </c>
      <c r="E15" s="20">
        <v>5.5319690000000001</v>
      </c>
      <c r="F15">
        <v>8</v>
      </c>
      <c r="G15">
        <v>146</v>
      </c>
    </row>
    <row r="16" spans="1:14">
      <c r="A16" s="22" t="s">
        <v>15</v>
      </c>
      <c r="B16" s="20">
        <v>7.3421900000000004</v>
      </c>
      <c r="C16" s="20">
        <v>4.2069539999999996</v>
      </c>
      <c r="D16" s="20">
        <v>4.3049530000000003</v>
      </c>
      <c r="E16" s="20">
        <v>7.2960010000000004</v>
      </c>
      <c r="F16">
        <v>9</v>
      </c>
      <c r="G16">
        <v>157</v>
      </c>
    </row>
    <row r="17" spans="1:7">
      <c r="A17" t="s">
        <v>16</v>
      </c>
      <c r="B17" s="20">
        <v>3.6740629999999999</v>
      </c>
      <c r="C17" s="20">
        <v>2.901497</v>
      </c>
      <c r="D17" s="20">
        <v>6.6632600000000002</v>
      </c>
      <c r="F17">
        <v>7</v>
      </c>
      <c r="G17">
        <v>164</v>
      </c>
    </row>
    <row r="18" spans="1:7">
      <c r="A18" t="s">
        <v>17</v>
      </c>
      <c r="B18" s="20">
        <v>12.751329999999999</v>
      </c>
      <c r="C18" s="20">
        <v>8.697298</v>
      </c>
      <c r="D18" s="20">
        <v>8.2692610000000002</v>
      </c>
      <c r="F18">
        <v>12</v>
      </c>
      <c r="G18">
        <v>169</v>
      </c>
    </row>
    <row r="19" spans="1:7">
      <c r="A19" s="22" t="s">
        <v>18</v>
      </c>
      <c r="B19" s="20">
        <v>14.50909</v>
      </c>
      <c r="C19" s="20">
        <v>10.091749999999999</v>
      </c>
      <c r="D19" s="20">
        <v>5.4763599999999997</v>
      </c>
      <c r="E19" s="20">
        <v>10.119260000000001</v>
      </c>
      <c r="F19">
        <v>17</v>
      </c>
      <c r="G19">
        <v>186</v>
      </c>
    </row>
    <row r="20" spans="1:7">
      <c r="A20" t="s">
        <v>19</v>
      </c>
      <c r="B20" s="20">
        <v>6.0510419999999998</v>
      </c>
      <c r="C20" s="20">
        <v>8.4540209999999991</v>
      </c>
      <c r="D20" s="20">
        <v>6.2555839999999998</v>
      </c>
      <c r="F20">
        <v>11</v>
      </c>
      <c r="G20">
        <v>188</v>
      </c>
    </row>
    <row r="21" spans="1:7">
      <c r="A21" s="22" t="s">
        <v>42</v>
      </c>
      <c r="B21" s="20">
        <v>5.1440250000000001</v>
      </c>
      <c r="C21" s="20">
        <v>3.9487549999999998</v>
      </c>
      <c r="D21" s="20">
        <v>4.2624890000000004</v>
      </c>
      <c r="E21" s="20">
        <v>3.1784650000000001</v>
      </c>
      <c r="F21">
        <v>14</v>
      </c>
      <c r="G21">
        <v>215</v>
      </c>
    </row>
    <row r="22" spans="1:7">
      <c r="A22" t="s">
        <v>20</v>
      </c>
      <c r="B22" s="20">
        <v>24.32799</v>
      </c>
      <c r="C22" s="20">
        <v>5.0949150000000003</v>
      </c>
      <c r="D22" s="20">
        <v>8.8290330000000008</v>
      </c>
      <c r="F22">
        <v>17</v>
      </c>
      <c r="G22">
        <v>210101</v>
      </c>
    </row>
    <row r="23" spans="1:7">
      <c r="A23" t="s">
        <v>21</v>
      </c>
      <c r="B23" s="20">
        <v>25.838789999999999</v>
      </c>
      <c r="C23" s="20">
        <v>5.0253990000000002</v>
      </c>
      <c r="D23" s="20">
        <v>11.10505</v>
      </c>
      <c r="F23">
        <v>16</v>
      </c>
      <c r="G23">
        <v>210106</v>
      </c>
    </row>
    <row r="24" spans="1:7">
      <c r="A24" s="22" t="s">
        <v>22</v>
      </c>
      <c r="B24" s="20">
        <v>19.481680000000001</v>
      </c>
      <c r="C24" s="20">
        <v>4.0680290000000001</v>
      </c>
      <c r="D24" s="20">
        <v>9.0279469999999993</v>
      </c>
      <c r="E24" s="20">
        <v>4.4219869999999997</v>
      </c>
      <c r="F24">
        <v>11</v>
      </c>
      <c r="G24">
        <v>210110</v>
      </c>
    </row>
    <row r="25" spans="1:7">
      <c r="A25" s="22" t="s">
        <v>23</v>
      </c>
      <c r="B25" s="20">
        <v>8.0820480000000003</v>
      </c>
      <c r="C25" s="20">
        <v>5.2491250000000003</v>
      </c>
      <c r="D25" s="20">
        <v>3.9653290000000001</v>
      </c>
      <c r="E25" s="20">
        <v>4.2598940000000001</v>
      </c>
      <c r="F25">
        <v>16</v>
      </c>
      <c r="G25">
        <v>210111</v>
      </c>
    </row>
    <row r="26" spans="1:7">
      <c r="A26" t="s">
        <v>24</v>
      </c>
      <c r="B26" s="20">
        <v>10.995699999999999</v>
      </c>
      <c r="C26" s="20">
        <v>9.24587</v>
      </c>
      <c r="D26" s="20">
        <v>6.0784549999999999</v>
      </c>
      <c r="F26">
        <v>13</v>
      </c>
      <c r="G26">
        <v>210113</v>
      </c>
    </row>
    <row r="27" spans="1:7">
      <c r="A27" s="22" t="s">
        <v>25</v>
      </c>
      <c r="B27" s="20">
        <v>6.0874689999999996</v>
      </c>
      <c r="C27" s="20">
        <v>4.251665</v>
      </c>
      <c r="D27" s="20">
        <v>7.0678270000000003</v>
      </c>
      <c r="E27" s="20">
        <v>7.26417</v>
      </c>
      <c r="F27">
        <v>10</v>
      </c>
      <c r="G27">
        <v>210114</v>
      </c>
    </row>
    <row r="28" spans="1:7">
      <c r="A28" s="22" t="s">
        <v>26</v>
      </c>
      <c r="B28" s="20">
        <v>9.0971499999999992</v>
      </c>
      <c r="C28" s="20">
        <v>2.1912569999999998</v>
      </c>
      <c r="D28" s="20">
        <v>4.2142099999999996</v>
      </c>
      <c r="E28" s="20">
        <v>2.2706019999999998</v>
      </c>
      <c r="F28">
        <v>12</v>
      </c>
      <c r="G28">
        <v>210122</v>
      </c>
    </row>
    <row r="29" spans="1:7">
      <c r="A29" s="22" t="s">
        <v>27</v>
      </c>
      <c r="B29" s="20">
        <v>8.2851560000000006</v>
      </c>
      <c r="C29" s="20">
        <v>2.6942599999999999</v>
      </c>
      <c r="D29" s="20">
        <v>13.74222</v>
      </c>
      <c r="E29" s="20">
        <v>4.0889379999999997</v>
      </c>
      <c r="F29">
        <v>33</v>
      </c>
      <c r="G29">
        <v>210124</v>
      </c>
    </row>
    <row r="30" spans="1:7">
      <c r="A30" t="s">
        <v>28</v>
      </c>
      <c r="B30" s="20">
        <v>22.319990000000001</v>
      </c>
      <c r="C30" s="20">
        <v>5.7879180000000003</v>
      </c>
      <c r="D30" s="20">
        <v>2.4680870000000001</v>
      </c>
      <c r="F30">
        <v>11</v>
      </c>
      <c r="G30">
        <v>210125</v>
      </c>
    </row>
    <row r="31" spans="1:7">
      <c r="A31" t="s">
        <v>29</v>
      </c>
      <c r="B31" s="20">
        <v>7.2618609999999997</v>
      </c>
      <c r="C31" s="20">
        <v>8.2189549999999993</v>
      </c>
      <c r="D31" s="20">
        <v>10.65841</v>
      </c>
      <c r="F31">
        <v>13</v>
      </c>
      <c r="G31">
        <v>210127</v>
      </c>
    </row>
    <row r="32" spans="1:7">
      <c r="A32" s="22" t="s">
        <v>30</v>
      </c>
      <c r="B32" s="20">
        <v>9.8273279999999996</v>
      </c>
      <c r="C32" s="20">
        <v>12.89728</v>
      </c>
      <c r="D32" s="20">
        <v>13.448040000000001</v>
      </c>
      <c r="E32" s="20">
        <v>19.791679999999999</v>
      </c>
      <c r="F32">
        <v>12</v>
      </c>
      <c r="G32">
        <v>210129</v>
      </c>
    </row>
    <row r="33" spans="1:13">
      <c r="A33" s="22" t="s">
        <v>31</v>
      </c>
      <c r="B33" s="20">
        <v>3.2243390000000001</v>
      </c>
      <c r="C33" s="20">
        <v>3.2406769999999998</v>
      </c>
      <c r="D33" s="20">
        <v>4.534186</v>
      </c>
      <c r="E33" s="20">
        <v>3.2335150000000001</v>
      </c>
      <c r="F33">
        <v>20</v>
      </c>
      <c r="G33">
        <v>210149</v>
      </c>
      <c r="H33" s="20">
        <v>9.9126740000000009</v>
      </c>
      <c r="I33" s="20">
        <v>2.9801820000000001</v>
      </c>
      <c r="J33" s="20">
        <v>5.5875659999999998</v>
      </c>
      <c r="L33" s="20">
        <v>11.52848</v>
      </c>
      <c r="M33" s="20" t="s">
        <v>133</v>
      </c>
    </row>
    <row r="34" spans="1:13">
      <c r="A34" t="s">
        <v>32</v>
      </c>
      <c r="B34" s="20">
        <v>20.99062</v>
      </c>
      <c r="C34" s="20">
        <v>7.0571640000000002</v>
      </c>
      <c r="D34" s="20">
        <v>13.76314</v>
      </c>
      <c r="F34">
        <v>22</v>
      </c>
      <c r="G34">
        <v>210151</v>
      </c>
      <c r="H34" s="33">
        <v>17</v>
      </c>
    </row>
    <row r="35" spans="1:13">
      <c r="A35" t="s">
        <v>33</v>
      </c>
      <c r="B35" s="20">
        <v>7.1300280000000003</v>
      </c>
      <c r="C35" s="20">
        <v>7.9879059999999997</v>
      </c>
      <c r="D35" s="20">
        <v>14.355600000000001</v>
      </c>
      <c r="F35">
        <v>23</v>
      </c>
      <c r="G35">
        <v>210160</v>
      </c>
    </row>
    <row r="36" spans="1:13">
      <c r="A36" t="s">
        <v>34</v>
      </c>
      <c r="B36" s="20">
        <v>5.0240049999999998</v>
      </c>
      <c r="C36" s="20">
        <v>4.0594970000000004</v>
      </c>
      <c r="D36" s="20">
        <v>6.0839420000000004</v>
      </c>
      <c r="F36">
        <v>15</v>
      </c>
      <c r="G36">
        <v>210161</v>
      </c>
    </row>
    <row r="37" spans="1:13">
      <c r="A37" t="s">
        <v>35</v>
      </c>
      <c r="B37" s="20">
        <v>5.1656019999999998</v>
      </c>
      <c r="C37" s="20">
        <v>5.7745509999999998</v>
      </c>
      <c r="D37" s="20">
        <v>9.5164150000000003</v>
      </c>
      <c r="F37">
        <v>21</v>
      </c>
      <c r="G37">
        <v>210163</v>
      </c>
    </row>
    <row r="38" spans="1:13">
      <c r="A38" t="s">
        <v>36</v>
      </c>
      <c r="B38" s="20">
        <v>20.029820000000001</v>
      </c>
      <c r="C38" s="20">
        <v>8.60182</v>
      </c>
      <c r="D38" s="20">
        <v>16.325019999999999</v>
      </c>
      <c r="F38">
        <v>19</v>
      </c>
      <c r="G38">
        <v>210169</v>
      </c>
    </row>
    <row r="39" spans="1:13">
      <c r="A39" t="s">
        <v>37</v>
      </c>
      <c r="B39" s="20">
        <v>7.3114780000000001</v>
      </c>
      <c r="C39" s="20">
        <v>2.2334320000000001</v>
      </c>
      <c r="D39" s="20">
        <v>9.718356</v>
      </c>
      <c r="F39">
        <v>15</v>
      </c>
      <c r="G39">
        <v>210172</v>
      </c>
    </row>
    <row r="40" spans="1:13">
      <c r="A40" t="s">
        <v>38</v>
      </c>
      <c r="B40" s="20">
        <v>11.96949</v>
      </c>
      <c r="C40" s="20">
        <v>4.2919980000000004</v>
      </c>
      <c r="D40" s="20">
        <v>4.2691210000000002</v>
      </c>
      <c r="F40">
        <v>9</v>
      </c>
      <c r="G40">
        <v>210174</v>
      </c>
    </row>
    <row r="41" spans="1:13">
      <c r="A41" s="22" t="s">
        <v>39</v>
      </c>
      <c r="B41" s="20">
        <v>7.1204400000000003</v>
      </c>
      <c r="C41" s="20">
        <v>4.2927970000000002</v>
      </c>
      <c r="D41" s="20">
        <v>7.0069900000000001</v>
      </c>
      <c r="E41" s="20">
        <v>9.8131939999999993</v>
      </c>
      <c r="F41">
        <v>9</v>
      </c>
      <c r="G41">
        <v>510158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DD88-53BC-4D4E-BECF-7FDE0991CBDA}">
  <dimension ref="A1:M41"/>
  <sheetViews>
    <sheetView tabSelected="1" zoomScale="115" workbookViewId="0">
      <pane ySplit="1" topLeftCell="A12" activePane="bottomLeft" state="frozen"/>
      <selection pane="bottomLeft" activeCell="F21" sqref="F21"/>
    </sheetView>
  </sheetViews>
  <sheetFormatPr baseColWidth="10" defaultRowHeight="16"/>
  <cols>
    <col min="1" max="1" width="14" bestFit="1" customWidth="1"/>
    <col min="2" max="2" width="10.83203125" style="32"/>
    <col min="9" max="9" width="26.33203125" bestFit="1" customWidth="1"/>
    <col min="10" max="10" width="18.83203125" bestFit="1" customWidth="1"/>
  </cols>
  <sheetData>
    <row r="1" spans="1:13" ht="17" thickBot="1">
      <c r="A1" s="34" t="s">
        <v>0</v>
      </c>
      <c r="B1" s="34" t="s">
        <v>113</v>
      </c>
      <c r="C1" s="34" t="s">
        <v>116</v>
      </c>
      <c r="D1" s="34" t="s">
        <v>115</v>
      </c>
      <c r="E1" s="34" t="s">
        <v>123</v>
      </c>
      <c r="F1" s="34" t="s">
        <v>48</v>
      </c>
      <c r="G1" s="34" t="s">
        <v>108</v>
      </c>
      <c r="H1" s="20" t="s">
        <v>136</v>
      </c>
      <c r="J1" s="20" t="s">
        <v>141</v>
      </c>
      <c r="K1" s="20" t="s">
        <v>72</v>
      </c>
      <c r="L1" s="20" t="s">
        <v>76</v>
      </c>
      <c r="M1" s="20" t="s">
        <v>56</v>
      </c>
    </row>
    <row r="2" spans="1:13">
      <c r="A2">
        <v>15</v>
      </c>
      <c r="B2" s="32">
        <v>7.235474</v>
      </c>
      <c r="C2">
        <v>4.8995930000000003</v>
      </c>
      <c r="D2">
        <v>11.695309999999999</v>
      </c>
      <c r="E2">
        <v>6.8185636020209497</v>
      </c>
      <c r="F2">
        <v>14</v>
      </c>
      <c r="G2">
        <v>15</v>
      </c>
      <c r="H2" s="35">
        <f>(E2-F2)/F2</f>
        <v>-0.51295974271278932</v>
      </c>
      <c r="J2" s="32" t="str">
        <f>IF(MAX(B2,E2)=B2,$B$1,$E$1)</f>
        <v>Age Pb</v>
      </c>
      <c r="K2" s="35">
        <f>(B2-$F$2)/$F$2</f>
        <v>-0.48318042857142857</v>
      </c>
      <c r="L2" s="35">
        <f t="shared" ref="L2:M2" si="0">(C2-$F$2)/$F$2</f>
        <v>-0.65002907142857147</v>
      </c>
      <c r="M2" s="35">
        <f t="shared" si="0"/>
        <v>-0.16462071428571434</v>
      </c>
    </row>
    <row r="3" spans="1:13">
      <c r="A3" s="51">
        <v>18</v>
      </c>
      <c r="B3" s="52">
        <v>5.2805879999999998</v>
      </c>
      <c r="C3" s="51">
        <v>4.2556890000000003</v>
      </c>
      <c r="D3" s="51">
        <v>2.2405249999999999</v>
      </c>
      <c r="E3" s="51">
        <v>3.2475649651170699</v>
      </c>
      <c r="F3" s="51">
        <v>9</v>
      </c>
      <c r="G3" s="51">
        <v>18</v>
      </c>
      <c r="H3" s="53">
        <f t="shared" ref="H3:H41" si="1">(E3-F3)/F3</f>
        <v>-0.63915944832032556</v>
      </c>
      <c r="J3" s="32" t="str">
        <f t="shared" ref="J3:J41" si="2">IF(MAX(B3,E3)=B3,$B$1,$E$1)</f>
        <v>Age Pb</v>
      </c>
      <c r="K3" s="35">
        <f t="shared" ref="K3:K41" si="3">(B3-F3)/F3</f>
        <v>-0.41326800000000002</v>
      </c>
      <c r="L3" s="35">
        <f t="shared" ref="L3:L41" si="4">(C3-$F$2)/$F$2</f>
        <v>-0.69602221428571431</v>
      </c>
      <c r="M3" s="35">
        <f t="shared" ref="M3:M41" si="5">(D3-$F$2)/$F$2</f>
        <v>-0.83996250000000006</v>
      </c>
    </row>
    <row r="4" spans="1:13">
      <c r="A4" s="6">
        <v>21</v>
      </c>
      <c r="B4" s="55">
        <v>10.06887</v>
      </c>
      <c r="C4" s="6">
        <v>7.3629429999999996</v>
      </c>
      <c r="D4" s="6">
        <v>4.2664819999999999</v>
      </c>
      <c r="E4" s="6">
        <v>12.8391550752065</v>
      </c>
      <c r="F4" s="6">
        <v>10</v>
      </c>
      <c r="G4" s="6">
        <v>21</v>
      </c>
      <c r="H4" s="54">
        <f t="shared" si="1"/>
        <v>0.28391550752065003</v>
      </c>
      <c r="I4" s="6" t="s">
        <v>137</v>
      </c>
      <c r="J4" s="55" t="str">
        <f t="shared" si="2"/>
        <v>merged</v>
      </c>
      <c r="K4" s="54">
        <f t="shared" si="3"/>
        <v>6.8870000000000433E-3</v>
      </c>
      <c r="L4" s="35">
        <f t="shared" si="4"/>
        <v>-0.47407550000000004</v>
      </c>
      <c r="M4" s="35">
        <f t="shared" si="5"/>
        <v>-0.69525128571428574</v>
      </c>
    </row>
    <row r="5" spans="1:13">
      <c r="A5">
        <v>26</v>
      </c>
      <c r="B5" s="32">
        <v>11.43774</v>
      </c>
      <c r="C5">
        <v>4.1304559999999997</v>
      </c>
      <c r="D5">
        <v>3.2802210000000001</v>
      </c>
      <c r="E5">
        <v>11.3241439456837</v>
      </c>
      <c r="F5">
        <v>20</v>
      </c>
      <c r="G5">
        <v>26</v>
      </c>
      <c r="H5" s="35">
        <f t="shared" si="1"/>
        <v>-0.433792802715815</v>
      </c>
      <c r="I5" t="s">
        <v>137</v>
      </c>
      <c r="J5" s="32" t="str">
        <f t="shared" si="2"/>
        <v>Age Pb</v>
      </c>
      <c r="K5" s="35">
        <f t="shared" si="3"/>
        <v>-0.42811300000000002</v>
      </c>
      <c r="L5" s="35">
        <f t="shared" si="4"/>
        <v>-0.70496742857142869</v>
      </c>
      <c r="M5" s="35">
        <f t="shared" si="5"/>
        <v>-0.76569849999999995</v>
      </c>
    </row>
    <row r="6" spans="1:13">
      <c r="A6">
        <v>99</v>
      </c>
      <c r="B6" s="32">
        <v>3.207427</v>
      </c>
      <c r="C6">
        <v>8.3012329999999999</v>
      </c>
      <c r="D6">
        <v>6.2616300000000003</v>
      </c>
      <c r="E6">
        <v>10.293626373733799</v>
      </c>
      <c r="F6">
        <v>14</v>
      </c>
      <c r="G6">
        <v>99</v>
      </c>
      <c r="H6" s="35">
        <f t="shared" si="1"/>
        <v>-0.26474097330472862</v>
      </c>
      <c r="I6" t="s">
        <v>137</v>
      </c>
      <c r="J6" s="32" t="str">
        <f t="shared" si="2"/>
        <v>merged</v>
      </c>
      <c r="K6" s="35">
        <f t="shared" si="3"/>
        <v>-0.77089807142857147</v>
      </c>
      <c r="L6" s="35">
        <f t="shared" si="4"/>
        <v>-0.40705478571428572</v>
      </c>
      <c r="M6" s="35">
        <f t="shared" si="5"/>
        <v>-0.55274071428571425</v>
      </c>
    </row>
    <row r="7" spans="1:13">
      <c r="A7" s="8">
        <v>100</v>
      </c>
      <c r="B7" s="38">
        <v>5.6965880000000002</v>
      </c>
      <c r="C7" s="8">
        <v>5.3375440000000003</v>
      </c>
      <c r="D7" s="8">
        <v>3.2741509999999998</v>
      </c>
      <c r="E7" s="8">
        <v>3.2520870339417098</v>
      </c>
      <c r="F7" s="8">
        <v>9</v>
      </c>
      <c r="G7" s="8">
        <v>100</v>
      </c>
      <c r="H7" s="36">
        <f t="shared" si="1"/>
        <v>-0.63865699622869898</v>
      </c>
      <c r="I7" t="s">
        <v>140</v>
      </c>
      <c r="J7" s="32" t="str">
        <f t="shared" si="2"/>
        <v>Age Pb</v>
      </c>
      <c r="K7" s="35">
        <f t="shared" si="3"/>
        <v>-0.36704577777777775</v>
      </c>
      <c r="L7" s="35">
        <f t="shared" si="4"/>
        <v>-0.61874685714285704</v>
      </c>
      <c r="M7" s="35">
        <f t="shared" si="5"/>
        <v>-0.76613207142857143</v>
      </c>
    </row>
    <row r="8" spans="1:13">
      <c r="A8">
        <v>102</v>
      </c>
      <c r="B8">
        <v>7.2598393426284602</v>
      </c>
      <c r="C8">
        <v>3.2235589999999998</v>
      </c>
      <c r="D8">
        <v>4.2460310000000003</v>
      </c>
      <c r="E8">
        <v>4.2526447336880002</v>
      </c>
      <c r="F8">
        <v>12</v>
      </c>
      <c r="G8">
        <v>102</v>
      </c>
      <c r="H8" s="35">
        <f t="shared" si="1"/>
        <v>-0.64561293885933335</v>
      </c>
      <c r="I8" t="s">
        <v>139</v>
      </c>
      <c r="J8" s="32" t="str">
        <f t="shared" si="2"/>
        <v>Age Pb</v>
      </c>
      <c r="K8" s="35">
        <f t="shared" si="3"/>
        <v>-0.39501338811429498</v>
      </c>
      <c r="L8" s="35">
        <f t="shared" si="4"/>
        <v>-0.76974578571428576</v>
      </c>
      <c r="M8" s="35">
        <f t="shared" si="5"/>
        <v>-0.69671207142857139</v>
      </c>
    </row>
    <row r="9" spans="1:13">
      <c r="A9">
        <v>112</v>
      </c>
      <c r="B9">
        <v>9.9910971464718994</v>
      </c>
      <c r="C9">
        <v>5.2419060000000002</v>
      </c>
      <c r="D9">
        <v>4.4252989999999999</v>
      </c>
      <c r="E9">
        <v>8.2959636040885307</v>
      </c>
      <c r="F9">
        <v>12</v>
      </c>
      <c r="G9">
        <v>112</v>
      </c>
      <c r="H9" s="35">
        <f t="shared" si="1"/>
        <v>-0.30866969965928909</v>
      </c>
      <c r="J9" s="32" t="str">
        <f t="shared" si="2"/>
        <v>Age Pb</v>
      </c>
      <c r="K9" s="35">
        <f t="shared" si="3"/>
        <v>-0.16740857112734173</v>
      </c>
      <c r="L9" s="35">
        <f t="shared" si="4"/>
        <v>-0.62557814285714286</v>
      </c>
      <c r="M9" s="35">
        <f t="shared" si="5"/>
        <v>-0.68390721428571433</v>
      </c>
    </row>
    <row r="10" spans="1:13">
      <c r="A10">
        <v>121</v>
      </c>
      <c r="B10">
        <v>8.2723167001038593</v>
      </c>
      <c r="C10">
        <v>5.2579735067780602</v>
      </c>
      <c r="D10">
        <v>4.2055480000000003</v>
      </c>
      <c r="E10">
        <v>9.1582529853878096</v>
      </c>
      <c r="F10">
        <v>15</v>
      </c>
      <c r="G10">
        <v>121</v>
      </c>
      <c r="H10" s="35">
        <f t="shared" si="1"/>
        <v>-0.389449800974146</v>
      </c>
      <c r="J10" s="32" t="str">
        <f t="shared" si="2"/>
        <v>merged</v>
      </c>
      <c r="K10" s="35">
        <f t="shared" si="3"/>
        <v>-0.44851221999307606</v>
      </c>
      <c r="L10" s="35">
        <f t="shared" si="4"/>
        <v>-0.62443046380156708</v>
      </c>
      <c r="M10" s="35">
        <f t="shared" si="5"/>
        <v>-0.69960371428571422</v>
      </c>
    </row>
    <row r="11" spans="1:13">
      <c r="A11">
        <v>127</v>
      </c>
      <c r="B11">
        <v>13.165264220175001</v>
      </c>
      <c r="C11">
        <v>3.5658033514868599</v>
      </c>
      <c r="D11">
        <v>4.2285779999999997</v>
      </c>
      <c r="E11">
        <v>9.4157509437379208</v>
      </c>
      <c r="F11">
        <v>20</v>
      </c>
      <c r="G11">
        <v>127</v>
      </c>
      <c r="H11" s="35">
        <f t="shared" si="1"/>
        <v>-0.52921245281310392</v>
      </c>
      <c r="J11" s="32" t="str">
        <f t="shared" si="2"/>
        <v>Age Pb</v>
      </c>
      <c r="K11" s="35">
        <f t="shared" si="3"/>
        <v>-0.34173678899124998</v>
      </c>
      <c r="L11" s="35">
        <f t="shared" si="4"/>
        <v>-0.74529976060808145</v>
      </c>
      <c r="M11" s="35">
        <f t="shared" si="5"/>
        <v>-0.69795871428571432</v>
      </c>
    </row>
    <row r="12" spans="1:13">
      <c r="A12" s="56">
        <v>133</v>
      </c>
      <c r="B12" s="56">
        <v>8.4164058778234505</v>
      </c>
      <c r="C12" s="56">
        <v>6.0243260111890802</v>
      </c>
      <c r="D12" s="56">
        <v>7.2898909999999999</v>
      </c>
      <c r="E12" s="56">
        <v>9.0065416018760303</v>
      </c>
      <c r="F12" s="56">
        <v>8</v>
      </c>
      <c r="G12" s="56">
        <v>133</v>
      </c>
      <c r="H12" s="58">
        <f t="shared" si="1"/>
        <v>0.12581770023450378</v>
      </c>
      <c r="J12" s="32" t="str">
        <f t="shared" si="2"/>
        <v>merged</v>
      </c>
      <c r="K12" s="35">
        <f t="shared" si="3"/>
        <v>5.2050734727931314E-2</v>
      </c>
      <c r="L12" s="35">
        <f t="shared" si="4"/>
        <v>-0.56969099920078003</v>
      </c>
      <c r="M12" s="35">
        <f t="shared" si="5"/>
        <v>-0.47929349999999998</v>
      </c>
    </row>
    <row r="13" spans="1:13">
      <c r="A13">
        <v>135</v>
      </c>
      <c r="B13">
        <v>5.1528124070864898</v>
      </c>
      <c r="C13">
        <v>2.7722602740617601</v>
      </c>
      <c r="D13">
        <v>5.0068989999999998</v>
      </c>
      <c r="E13">
        <v>9.9964281044628702</v>
      </c>
      <c r="F13">
        <v>15</v>
      </c>
      <c r="G13">
        <v>135</v>
      </c>
      <c r="H13" s="35">
        <f t="shared" si="1"/>
        <v>-0.33357145970247531</v>
      </c>
      <c r="J13" s="32" t="str">
        <f t="shared" si="2"/>
        <v>merged</v>
      </c>
      <c r="K13" s="35">
        <f t="shared" si="3"/>
        <v>-0.65647917286090063</v>
      </c>
      <c r="L13" s="35">
        <f t="shared" si="4"/>
        <v>-0.80198140899558845</v>
      </c>
      <c r="M13" s="35">
        <f t="shared" si="5"/>
        <v>-0.64236435714285711</v>
      </c>
    </row>
    <row r="14" spans="1:13">
      <c r="A14">
        <v>137</v>
      </c>
      <c r="B14">
        <v>17.433479999999999</v>
      </c>
      <c r="C14">
        <v>5.0555360195519103</v>
      </c>
      <c r="D14">
        <v>5.9750800000000002</v>
      </c>
      <c r="E14">
        <v>10.76397</v>
      </c>
      <c r="F14">
        <v>21</v>
      </c>
      <c r="G14">
        <v>137</v>
      </c>
      <c r="H14" s="35">
        <f t="shared" si="1"/>
        <v>-0.48742999999999997</v>
      </c>
      <c r="J14" s="32" t="str">
        <f t="shared" si="2"/>
        <v>Age Pb</v>
      </c>
      <c r="K14" s="35">
        <f t="shared" si="3"/>
        <v>-0.16983428571428574</v>
      </c>
      <c r="L14" s="35">
        <f t="shared" si="4"/>
        <v>-0.63889028431772066</v>
      </c>
      <c r="M14" s="35">
        <f t="shared" si="5"/>
        <v>-0.5732085714285714</v>
      </c>
    </row>
    <row r="15" spans="1:13">
      <c r="A15">
        <v>146</v>
      </c>
      <c r="B15">
        <v>6.8561664780929803</v>
      </c>
      <c r="C15">
        <v>4.0558114389971101</v>
      </c>
      <c r="D15">
        <v>2.2930600000000001</v>
      </c>
      <c r="E15">
        <v>4.55041177377975</v>
      </c>
      <c r="F15">
        <v>8</v>
      </c>
      <c r="G15">
        <v>146</v>
      </c>
      <c r="H15" s="35">
        <f t="shared" si="1"/>
        <v>-0.43119852827753125</v>
      </c>
      <c r="J15" s="32" t="str">
        <f t="shared" si="2"/>
        <v>Age Pb</v>
      </c>
      <c r="K15" s="35">
        <f t="shared" si="3"/>
        <v>-0.14297919023837746</v>
      </c>
      <c r="L15" s="35">
        <f t="shared" si="4"/>
        <v>-0.71029918292877781</v>
      </c>
      <c r="M15" s="35">
        <f t="shared" si="5"/>
        <v>-0.83621000000000001</v>
      </c>
    </row>
    <row r="16" spans="1:13">
      <c r="A16">
        <v>157</v>
      </c>
      <c r="B16">
        <v>6.28764973937969</v>
      </c>
      <c r="C16">
        <v>6.2535821848890896</v>
      </c>
      <c r="D16">
        <v>5.2063100000000002</v>
      </c>
      <c r="E16">
        <v>5.2781891987845801</v>
      </c>
      <c r="F16">
        <v>9</v>
      </c>
      <c r="G16">
        <v>157</v>
      </c>
      <c r="H16" s="35">
        <f t="shared" si="1"/>
        <v>-0.41353453346837998</v>
      </c>
      <c r="I16" t="s">
        <v>138</v>
      </c>
      <c r="J16" s="32" t="str">
        <f t="shared" si="2"/>
        <v>Age Pb</v>
      </c>
      <c r="K16" s="35">
        <f t="shared" si="3"/>
        <v>-0.30137225118003447</v>
      </c>
      <c r="L16" s="35">
        <f t="shared" si="4"/>
        <v>-0.5533155582222079</v>
      </c>
      <c r="M16" s="35">
        <f t="shared" si="5"/>
        <v>-0.62812071428571425</v>
      </c>
    </row>
    <row r="17" spans="1:13">
      <c r="A17">
        <v>164</v>
      </c>
      <c r="B17">
        <v>5.93793696490052</v>
      </c>
      <c r="C17">
        <v>3.0559895430351101</v>
      </c>
      <c r="D17">
        <v>6.300789</v>
      </c>
      <c r="E17">
        <v>7.9605450343803197</v>
      </c>
      <c r="F17">
        <v>7</v>
      </c>
      <c r="G17">
        <v>164</v>
      </c>
      <c r="H17" s="35">
        <f t="shared" si="1"/>
        <v>0.13722071919718853</v>
      </c>
      <c r="J17" s="32" t="str">
        <f t="shared" si="2"/>
        <v>merged</v>
      </c>
      <c r="K17" s="35">
        <f t="shared" si="3"/>
        <v>-0.15172329072849713</v>
      </c>
      <c r="L17" s="35">
        <f t="shared" si="4"/>
        <v>-0.78171503264034925</v>
      </c>
      <c r="M17" s="35">
        <f t="shared" si="5"/>
        <v>-0.54994364285714281</v>
      </c>
    </row>
    <row r="18" spans="1:13">
      <c r="A18">
        <v>169</v>
      </c>
      <c r="B18">
        <v>12.744574953149501</v>
      </c>
      <c r="C18">
        <v>6.6095382333833896</v>
      </c>
      <c r="D18">
        <v>7.3026859999999996</v>
      </c>
      <c r="E18">
        <v>7.5394935237351604</v>
      </c>
      <c r="F18">
        <v>12</v>
      </c>
      <c r="G18">
        <v>169</v>
      </c>
      <c r="H18" s="35">
        <f t="shared" si="1"/>
        <v>-0.37170887302206995</v>
      </c>
      <c r="J18" s="32" t="str">
        <f t="shared" si="2"/>
        <v>Age Pb</v>
      </c>
      <c r="K18" s="35">
        <f t="shared" si="3"/>
        <v>6.2047912762458392E-2</v>
      </c>
      <c r="L18" s="35">
        <f t="shared" si="4"/>
        <v>-0.52789012618690079</v>
      </c>
      <c r="M18" s="35">
        <f t="shared" si="5"/>
        <v>-0.47837957142857146</v>
      </c>
    </row>
    <row r="19" spans="1:13">
      <c r="A19">
        <v>186</v>
      </c>
      <c r="B19">
        <v>15.030690608998</v>
      </c>
      <c r="C19">
        <v>7.1310566116602603</v>
      </c>
      <c r="D19">
        <v>5.4751110000000001</v>
      </c>
      <c r="E19">
        <v>10.2696852518251</v>
      </c>
      <c r="F19">
        <v>17</v>
      </c>
      <c r="G19">
        <v>186</v>
      </c>
      <c r="H19" s="35">
        <f t="shared" si="1"/>
        <v>-0.3959008675397</v>
      </c>
      <c r="I19" t="s">
        <v>137</v>
      </c>
      <c r="J19" s="32" t="str">
        <f t="shared" si="2"/>
        <v>Age Pb</v>
      </c>
      <c r="K19" s="35">
        <f t="shared" si="3"/>
        <v>-0.11584172888247057</v>
      </c>
      <c r="L19" s="35">
        <f t="shared" si="4"/>
        <v>-0.49063881345283855</v>
      </c>
      <c r="M19" s="35">
        <f t="shared" si="5"/>
        <v>-0.60892064285714287</v>
      </c>
    </row>
    <row r="20" spans="1:13">
      <c r="A20">
        <v>188</v>
      </c>
      <c r="B20">
        <v>6.0691669312748502</v>
      </c>
      <c r="C20">
        <v>8.8805739133463497</v>
      </c>
      <c r="D20">
        <v>5.4722949999999999</v>
      </c>
      <c r="E20">
        <v>7.14261588983699</v>
      </c>
      <c r="F20">
        <v>11</v>
      </c>
      <c r="G20">
        <v>188</v>
      </c>
      <c r="H20" s="35">
        <f t="shared" si="1"/>
        <v>-0.35067128274209181</v>
      </c>
      <c r="I20" t="s">
        <v>137</v>
      </c>
      <c r="J20" s="32" t="str">
        <f t="shared" si="2"/>
        <v>merged</v>
      </c>
      <c r="K20" s="35">
        <f t="shared" si="3"/>
        <v>-0.44825755170228637</v>
      </c>
      <c r="L20" s="35">
        <f t="shared" si="4"/>
        <v>-0.36567329190383219</v>
      </c>
      <c r="M20" s="35">
        <f t="shared" si="5"/>
        <v>-0.60912178571428577</v>
      </c>
    </row>
    <row r="21" spans="1:13">
      <c r="A21" s="47">
        <v>215</v>
      </c>
      <c r="B21" s="47">
        <v>5.16765646880107</v>
      </c>
      <c r="C21" s="47">
        <v>3.9486646547688502</v>
      </c>
      <c r="D21" s="47">
        <v>5.2314889999999998</v>
      </c>
      <c r="E21" s="47">
        <v>3.1404632503276</v>
      </c>
      <c r="F21" s="47">
        <v>14</v>
      </c>
      <c r="G21" s="47">
        <v>215</v>
      </c>
      <c r="H21" s="48">
        <f t="shared" si="1"/>
        <v>-0.77568119640517152</v>
      </c>
      <c r="I21" t="s">
        <v>137</v>
      </c>
      <c r="J21" s="32" t="str">
        <f t="shared" si="2"/>
        <v>Age Pb</v>
      </c>
      <c r="K21" s="35">
        <f t="shared" si="3"/>
        <v>-0.63088168079992357</v>
      </c>
      <c r="L21" s="35">
        <f t="shared" si="4"/>
        <v>-0.71795252465936787</v>
      </c>
      <c r="M21" s="35">
        <f t="shared" si="5"/>
        <v>-0.62632221428571433</v>
      </c>
    </row>
    <row r="22" spans="1:13">
      <c r="A22" s="6">
        <v>210101</v>
      </c>
      <c r="B22" s="6">
        <v>19.801377666765202</v>
      </c>
      <c r="C22" s="6">
        <v>5.1077726940768597</v>
      </c>
      <c r="D22" s="6">
        <v>7.5118720000000003</v>
      </c>
      <c r="E22" s="6">
        <v>16.4847727939976</v>
      </c>
      <c r="F22" s="6">
        <v>17</v>
      </c>
      <c r="G22" s="6">
        <v>210101</v>
      </c>
      <c r="H22" s="54">
        <f t="shared" si="1"/>
        <v>-3.0307482706023549E-2</v>
      </c>
      <c r="J22" s="32" t="str">
        <f t="shared" si="2"/>
        <v>Age Pb</v>
      </c>
      <c r="K22" s="35">
        <f t="shared" si="3"/>
        <v>0.16478692157442362</v>
      </c>
      <c r="L22" s="35">
        <f t="shared" si="4"/>
        <v>-0.63515909328022424</v>
      </c>
      <c r="M22" s="35">
        <f t="shared" si="5"/>
        <v>-0.46343771428571429</v>
      </c>
    </row>
    <row r="23" spans="1:13">
      <c r="A23">
        <v>210106</v>
      </c>
      <c r="B23">
        <v>25.904414985512801</v>
      </c>
      <c r="C23">
        <v>4.2382329655662199</v>
      </c>
      <c r="D23">
        <v>12.309383</v>
      </c>
      <c r="E23">
        <v>3.4712260632173799</v>
      </c>
      <c r="F23">
        <v>16</v>
      </c>
      <c r="G23">
        <v>210106</v>
      </c>
      <c r="H23" s="35">
        <f t="shared" si="1"/>
        <v>-0.78304837104891378</v>
      </c>
      <c r="J23" s="32" t="str">
        <f t="shared" si="2"/>
        <v>Age Pb</v>
      </c>
      <c r="K23" s="35">
        <f t="shared" si="3"/>
        <v>0.61902593659455007</v>
      </c>
      <c r="L23" s="35">
        <f t="shared" si="4"/>
        <v>-0.6972690738881272</v>
      </c>
      <c r="M23" s="35">
        <f t="shared" si="5"/>
        <v>-0.12075835714285711</v>
      </c>
    </row>
    <row r="24" spans="1:13">
      <c r="A24">
        <v>210110</v>
      </c>
      <c r="B24">
        <v>12.118868398119499</v>
      </c>
      <c r="C24">
        <v>6.0809188386840098</v>
      </c>
      <c r="D24">
        <v>8.3262579999999993</v>
      </c>
      <c r="E24">
        <v>6.2220008262661297</v>
      </c>
      <c r="F24">
        <v>11</v>
      </c>
      <c r="G24">
        <v>210110</v>
      </c>
      <c r="H24" s="35">
        <f t="shared" si="1"/>
        <v>-0.43436356124853365</v>
      </c>
      <c r="J24" s="32" t="str">
        <f t="shared" si="2"/>
        <v>Age Pb</v>
      </c>
      <c r="K24" s="35">
        <f t="shared" si="3"/>
        <v>0.10171530891995446</v>
      </c>
      <c r="L24" s="35">
        <f t="shared" si="4"/>
        <v>-0.56564865437971357</v>
      </c>
      <c r="M24" s="35">
        <f t="shared" si="5"/>
        <v>-0.40526728571428577</v>
      </c>
    </row>
    <row r="25" spans="1:13">
      <c r="A25">
        <v>210111</v>
      </c>
      <c r="B25">
        <v>7.5893226075640703</v>
      </c>
      <c r="C25">
        <v>7.2730154327576901</v>
      </c>
      <c r="D25">
        <v>4.2512340000000002</v>
      </c>
      <c r="E25">
        <v>4.2447873093935202</v>
      </c>
      <c r="F25">
        <v>16</v>
      </c>
      <c r="G25">
        <v>210111</v>
      </c>
      <c r="H25" s="35">
        <f t="shared" si="1"/>
        <v>-0.73470079316290504</v>
      </c>
      <c r="J25" s="32" t="str">
        <f t="shared" si="2"/>
        <v>Age Pb</v>
      </c>
      <c r="K25" s="35">
        <f t="shared" si="3"/>
        <v>-0.52566733702724555</v>
      </c>
      <c r="L25" s="35">
        <f t="shared" si="4"/>
        <v>-0.48049889766016501</v>
      </c>
      <c r="M25" s="35">
        <f t="shared" si="5"/>
        <v>-0.69634042857142853</v>
      </c>
    </row>
    <row r="26" spans="1:13">
      <c r="A26">
        <v>210113</v>
      </c>
      <c r="B26">
        <v>9.9324697762187597</v>
      </c>
      <c r="C26">
        <v>9.35187232841837</v>
      </c>
      <c r="D26" s="32">
        <v>10.836270000000001</v>
      </c>
      <c r="E26">
        <v>15.132777677739</v>
      </c>
      <c r="F26">
        <v>13</v>
      </c>
      <c r="G26">
        <v>210113</v>
      </c>
      <c r="H26" s="35">
        <f t="shared" si="1"/>
        <v>0.16405982136453845</v>
      </c>
      <c r="J26" s="32" t="str">
        <f t="shared" si="2"/>
        <v>merged</v>
      </c>
      <c r="K26" s="35">
        <f t="shared" si="3"/>
        <v>-0.23596386336778771</v>
      </c>
      <c r="L26" s="35">
        <f t="shared" si="4"/>
        <v>-0.33200911939868788</v>
      </c>
      <c r="M26" s="35">
        <f t="shared" si="5"/>
        <v>-0.22598071428571423</v>
      </c>
    </row>
    <row r="27" spans="1:13">
      <c r="A27">
        <v>210114</v>
      </c>
      <c r="B27">
        <v>6.1262161554747001</v>
      </c>
      <c r="C27">
        <v>4.29606635341145</v>
      </c>
      <c r="D27">
        <v>7.0042470000000003</v>
      </c>
      <c r="E27">
        <v>6.2515575962731198</v>
      </c>
      <c r="F27">
        <v>10</v>
      </c>
      <c r="G27">
        <v>210114</v>
      </c>
      <c r="H27" s="35">
        <f t="shared" si="1"/>
        <v>-0.37484424037268804</v>
      </c>
      <c r="J27" s="32" t="str">
        <f t="shared" si="2"/>
        <v>merged</v>
      </c>
      <c r="K27" s="35">
        <f t="shared" si="3"/>
        <v>-0.38737838445252998</v>
      </c>
      <c r="L27" s="35">
        <f t="shared" si="4"/>
        <v>-0.69313811761346777</v>
      </c>
      <c r="M27" s="35">
        <f t="shared" si="5"/>
        <v>-0.49969664285714283</v>
      </c>
    </row>
    <row r="28" spans="1:13">
      <c r="A28">
        <v>210122</v>
      </c>
      <c r="B28">
        <v>9.0588178141154998</v>
      </c>
      <c r="C28">
        <v>2.20084713053773</v>
      </c>
      <c r="D28">
        <v>4.3020589999999999</v>
      </c>
      <c r="E28">
        <v>2.2337886468750798</v>
      </c>
      <c r="F28">
        <v>12</v>
      </c>
      <c r="G28">
        <v>210122</v>
      </c>
      <c r="H28" s="35">
        <f t="shared" si="1"/>
        <v>-0.81385094609374331</v>
      </c>
      <c r="J28" s="32" t="str">
        <f t="shared" si="2"/>
        <v>Age Pb</v>
      </c>
      <c r="K28" s="35">
        <f t="shared" si="3"/>
        <v>-0.24509851549037501</v>
      </c>
      <c r="L28" s="35">
        <f t="shared" si="4"/>
        <v>-0.84279663353301937</v>
      </c>
      <c r="M28" s="35">
        <f t="shared" si="5"/>
        <v>-0.69271007142857144</v>
      </c>
    </row>
    <row r="29" spans="1:13">
      <c r="A29" s="47">
        <v>210124</v>
      </c>
      <c r="B29" s="47">
        <v>8.2144991430939402</v>
      </c>
      <c r="C29" s="47">
        <v>2.70463498390458</v>
      </c>
      <c r="D29" s="47">
        <v>11.866410999999999</v>
      </c>
      <c r="E29" s="47">
        <v>4.18268747367327</v>
      </c>
      <c r="F29" s="47">
        <v>33</v>
      </c>
      <c r="G29" s="47">
        <v>210124</v>
      </c>
      <c r="H29" s="48">
        <f>(E29-F29)/F29</f>
        <v>-0.87325189473717368</v>
      </c>
      <c r="J29" s="32" t="str">
        <f t="shared" si="2"/>
        <v>Age Pb</v>
      </c>
      <c r="K29" s="35">
        <f t="shared" si="3"/>
        <v>-0.75107578354260796</v>
      </c>
      <c r="L29" s="35">
        <f t="shared" si="4"/>
        <v>-0.8068117868639586</v>
      </c>
      <c r="M29" s="35">
        <f t="shared" si="5"/>
        <v>-0.15239921428571432</v>
      </c>
    </row>
    <row r="30" spans="1:13">
      <c r="A30">
        <v>210125</v>
      </c>
      <c r="B30">
        <v>16.666931236916898</v>
      </c>
      <c r="C30">
        <v>6.5990257447632201</v>
      </c>
      <c r="D30">
        <v>6.3712669999999996</v>
      </c>
      <c r="E30">
        <v>15.4510496972908</v>
      </c>
      <c r="F30">
        <v>11</v>
      </c>
      <c r="G30">
        <v>210125</v>
      </c>
      <c r="H30" s="35">
        <f t="shared" ref="H30:H41" si="6">(E30-F30)/F30</f>
        <v>0.40464088157189093</v>
      </c>
      <c r="J30" s="32" t="str">
        <f t="shared" si="2"/>
        <v>Age Pb</v>
      </c>
      <c r="K30" s="35">
        <f t="shared" si="3"/>
        <v>0.51517556699244527</v>
      </c>
      <c r="L30" s="35">
        <f t="shared" si="4"/>
        <v>-0.52864101823119858</v>
      </c>
      <c r="M30" s="35">
        <f t="shared" si="5"/>
        <v>-0.54490950000000005</v>
      </c>
    </row>
    <row r="31" spans="1:13">
      <c r="A31">
        <v>210127</v>
      </c>
      <c r="B31">
        <v>10.072022401737399</v>
      </c>
      <c r="C31">
        <v>7.1108615468491401</v>
      </c>
      <c r="D31">
        <v>8.0560410000000005</v>
      </c>
      <c r="E31">
        <v>8.1824769462810494</v>
      </c>
      <c r="F31">
        <v>13</v>
      </c>
      <c r="G31">
        <v>210127</v>
      </c>
      <c r="H31" s="35">
        <f t="shared" si="6"/>
        <v>-0.37057869643991925</v>
      </c>
      <c r="J31" s="32" t="str">
        <f t="shared" si="2"/>
        <v>Age Pb</v>
      </c>
      <c r="K31" s="35">
        <f t="shared" si="3"/>
        <v>-0.22522904602020005</v>
      </c>
      <c r="L31" s="35">
        <f t="shared" si="4"/>
        <v>-0.49208131808220429</v>
      </c>
      <c r="M31" s="35">
        <f t="shared" si="5"/>
        <v>-0.42456849999999996</v>
      </c>
    </row>
    <row r="32" spans="1:13">
      <c r="A32" s="6">
        <v>210129</v>
      </c>
      <c r="B32" s="6">
        <v>9.8345928799214395</v>
      </c>
      <c r="C32" s="6">
        <v>11.9338231678599</v>
      </c>
      <c r="D32" s="6">
        <v>11.503605</v>
      </c>
      <c r="E32" s="6">
        <v>20.170103904591599</v>
      </c>
      <c r="F32" s="6">
        <v>12</v>
      </c>
      <c r="G32" s="6">
        <v>210129</v>
      </c>
      <c r="H32" s="54">
        <f t="shared" si="6"/>
        <v>0.68084199204929996</v>
      </c>
      <c r="I32" s="6"/>
      <c r="J32" s="55" t="str">
        <f t="shared" si="2"/>
        <v>merged</v>
      </c>
      <c r="K32" s="54">
        <f t="shared" si="3"/>
        <v>-0.18045059333988003</v>
      </c>
      <c r="L32" s="54">
        <f t="shared" si="4"/>
        <v>-0.14758405943857852</v>
      </c>
      <c r="M32" s="35">
        <f t="shared" si="5"/>
        <v>-0.17831392857142855</v>
      </c>
    </row>
    <row r="33" spans="1:13">
      <c r="A33" s="49">
        <v>210149</v>
      </c>
      <c r="B33" s="49">
        <v>9.0529401749068601</v>
      </c>
      <c r="C33" s="49">
        <v>3.2732614021950499</v>
      </c>
      <c r="D33" s="49">
        <v>4.8932690000000001</v>
      </c>
      <c r="E33" s="49">
        <v>3.3149468430644702</v>
      </c>
      <c r="F33" s="49">
        <v>20</v>
      </c>
      <c r="G33" s="49">
        <v>210149</v>
      </c>
      <c r="H33" s="50">
        <f t="shared" si="6"/>
        <v>-0.8342526578467766</v>
      </c>
      <c r="J33" s="32" t="str">
        <f t="shared" si="2"/>
        <v>Age Pb</v>
      </c>
      <c r="K33" s="35">
        <f t="shared" si="3"/>
        <v>-0.54735299125465697</v>
      </c>
      <c r="L33" s="35">
        <f t="shared" si="4"/>
        <v>-0.76619561412892501</v>
      </c>
      <c r="M33" s="35">
        <f t="shared" si="5"/>
        <v>-0.65048078571428569</v>
      </c>
    </row>
    <row r="34" spans="1:13">
      <c r="A34" s="8">
        <v>210151</v>
      </c>
      <c r="B34" s="8">
        <v>20.311074308421901</v>
      </c>
      <c r="C34" s="8">
        <v>7.0626036015006299</v>
      </c>
      <c r="D34" s="8">
        <v>11.682373999999999</v>
      </c>
      <c r="E34" s="39">
        <v>14.039149999999999</v>
      </c>
      <c r="F34" s="37">
        <v>17</v>
      </c>
      <c r="G34" s="8">
        <v>210151</v>
      </c>
      <c r="H34" s="36">
        <f t="shared" si="6"/>
        <v>-0.17416764705882357</v>
      </c>
      <c r="I34" s="36">
        <f>(B34-F34)/F34</f>
        <v>0.19476907696599419</v>
      </c>
      <c r="J34" s="32" t="str">
        <f t="shared" si="2"/>
        <v>Age Pb</v>
      </c>
      <c r="K34" s="35">
        <f t="shared" si="3"/>
        <v>0.19476907696599419</v>
      </c>
      <c r="L34" s="35">
        <f t="shared" si="4"/>
        <v>-0.49552831417852644</v>
      </c>
      <c r="M34" s="35">
        <f t="shared" si="5"/>
        <v>-0.16554471428571432</v>
      </c>
    </row>
    <row r="35" spans="1:13">
      <c r="A35" s="6">
        <v>210160</v>
      </c>
      <c r="B35" s="6">
        <v>8.0872692165765603</v>
      </c>
      <c r="C35" s="6">
        <v>7.9858927410551903</v>
      </c>
      <c r="D35" s="6">
        <v>13.260244999999999</v>
      </c>
      <c r="E35" s="6">
        <v>13.4304851266703</v>
      </c>
      <c r="F35" s="6">
        <v>15</v>
      </c>
      <c r="G35" s="6">
        <v>210160</v>
      </c>
      <c r="H35" s="54">
        <f t="shared" si="6"/>
        <v>-0.10463432488864667</v>
      </c>
      <c r="I35" s="6"/>
      <c r="J35" s="55" t="str">
        <f t="shared" si="2"/>
        <v>merged</v>
      </c>
      <c r="K35" s="54">
        <f t="shared" si="3"/>
        <v>-0.46084871889489598</v>
      </c>
      <c r="L35" s="54">
        <f t="shared" si="4"/>
        <v>-0.42957908992462929</v>
      </c>
      <c r="M35" s="54">
        <f t="shared" si="5"/>
        <v>-5.2839642857142897E-2</v>
      </c>
    </row>
    <row r="36" spans="1:13">
      <c r="A36" s="47">
        <v>210161</v>
      </c>
      <c r="B36" s="47">
        <v>5.0649449041547099</v>
      </c>
      <c r="C36" s="47">
        <v>4.1888857553047503</v>
      </c>
      <c r="D36" s="47">
        <v>4.1109030000000004</v>
      </c>
      <c r="E36" s="47">
        <v>6.1879307830305699</v>
      </c>
      <c r="F36" s="47">
        <v>21</v>
      </c>
      <c r="G36" s="47">
        <v>210161</v>
      </c>
      <c r="H36" s="48">
        <f t="shared" si="6"/>
        <v>-0.7053366293794967</v>
      </c>
      <c r="J36" s="32" t="str">
        <f t="shared" si="2"/>
        <v>merged</v>
      </c>
      <c r="K36" s="35">
        <f t="shared" si="3"/>
        <v>-0.75881214742120429</v>
      </c>
      <c r="L36" s="35">
        <f t="shared" si="4"/>
        <v>-0.70079387462108933</v>
      </c>
      <c r="M36" s="35">
        <f t="shared" si="5"/>
        <v>-0.70636407142857138</v>
      </c>
    </row>
    <row r="37" spans="1:13">
      <c r="A37">
        <v>210163</v>
      </c>
      <c r="B37">
        <v>5.2069113057232999</v>
      </c>
      <c r="C37">
        <v>5.7685550733168203</v>
      </c>
      <c r="D37">
        <v>6.261736</v>
      </c>
      <c r="E37">
        <v>11.341250236039601</v>
      </c>
      <c r="F37">
        <v>19</v>
      </c>
      <c r="G37">
        <v>210163</v>
      </c>
      <c r="H37" s="35">
        <f t="shared" si="6"/>
        <v>-0.40309209284002101</v>
      </c>
      <c r="J37" s="32" t="str">
        <f t="shared" si="2"/>
        <v>merged</v>
      </c>
      <c r="K37" s="35">
        <f t="shared" si="3"/>
        <v>-0.72595203654087903</v>
      </c>
      <c r="L37" s="35">
        <f t="shared" si="4"/>
        <v>-0.58796035190594143</v>
      </c>
      <c r="M37" s="35">
        <f t="shared" si="5"/>
        <v>-0.55273314285714281</v>
      </c>
    </row>
    <row r="38" spans="1:13">
      <c r="A38">
        <v>210169</v>
      </c>
      <c r="B38">
        <v>18.8454488872277</v>
      </c>
      <c r="C38">
        <v>7.4561628770033099</v>
      </c>
      <c r="D38">
        <v>16.051914</v>
      </c>
      <c r="E38">
        <v>14.105329924650899</v>
      </c>
      <c r="F38">
        <v>15</v>
      </c>
      <c r="G38">
        <v>210169</v>
      </c>
      <c r="H38" s="35">
        <f t="shared" si="6"/>
        <v>-5.9644671689940053E-2</v>
      </c>
      <c r="J38" s="32" t="str">
        <f t="shared" si="2"/>
        <v>Age Pb</v>
      </c>
      <c r="K38" s="35">
        <f t="shared" si="3"/>
        <v>0.25636325914851338</v>
      </c>
      <c r="L38" s="35">
        <f t="shared" si="4"/>
        <v>-0.46741693735690643</v>
      </c>
      <c r="M38" s="35">
        <f t="shared" si="5"/>
        <v>0.1465652857142857</v>
      </c>
    </row>
    <row r="39" spans="1:13">
      <c r="A39">
        <v>210172</v>
      </c>
      <c r="B39">
        <v>7.0554234678993097</v>
      </c>
      <c r="C39">
        <v>2.2400897259701602</v>
      </c>
      <c r="D39">
        <v>7.7025519999999998</v>
      </c>
      <c r="E39">
        <v>4.7828695524297897</v>
      </c>
      <c r="F39">
        <v>9</v>
      </c>
      <c r="G39">
        <v>210172</v>
      </c>
      <c r="H39" s="35">
        <f t="shared" si="6"/>
        <v>-0.46857004973002336</v>
      </c>
      <c r="J39" s="32" t="str">
        <f t="shared" si="2"/>
        <v>Age Pb</v>
      </c>
      <c r="K39" s="35">
        <f t="shared" si="3"/>
        <v>-0.21606405912229892</v>
      </c>
      <c r="L39" s="35">
        <f t="shared" si="4"/>
        <v>-0.83999359100213145</v>
      </c>
      <c r="M39" s="35">
        <f t="shared" si="5"/>
        <v>-0.44981771428571432</v>
      </c>
    </row>
    <row r="40" spans="1:13">
      <c r="A40">
        <v>210174</v>
      </c>
      <c r="B40">
        <v>11.9291595592442</v>
      </c>
      <c r="C40">
        <v>4.2450496286545398</v>
      </c>
      <c r="D40">
        <v>3.1800739999999998</v>
      </c>
      <c r="E40">
        <v>3.2571278200160898</v>
      </c>
      <c r="F40">
        <v>9</v>
      </c>
      <c r="G40">
        <v>210174</v>
      </c>
      <c r="H40" s="35">
        <f t="shared" si="6"/>
        <v>-0.63809690888710113</v>
      </c>
      <c r="J40" s="32" t="str">
        <f t="shared" si="2"/>
        <v>Age Pb</v>
      </c>
      <c r="K40" s="35">
        <f t="shared" si="3"/>
        <v>0.3254621732493555</v>
      </c>
      <c r="L40" s="35">
        <f t="shared" si="4"/>
        <v>-0.69678216938181858</v>
      </c>
      <c r="M40" s="35">
        <f t="shared" si="5"/>
        <v>-0.7728518571428572</v>
      </c>
    </row>
    <row r="41" spans="1:13">
      <c r="A41">
        <v>510158</v>
      </c>
      <c r="B41">
        <v>7.1209132027373903</v>
      </c>
      <c r="C41">
        <v>5.2185119108670799</v>
      </c>
      <c r="D41">
        <v>8.1472630000000006</v>
      </c>
      <c r="E41">
        <v>10.9529344662327</v>
      </c>
      <c r="F41">
        <v>23</v>
      </c>
      <c r="G41">
        <v>510158</v>
      </c>
      <c r="H41" s="35">
        <f t="shared" si="6"/>
        <v>-0.52378545798988263</v>
      </c>
      <c r="I41" t="s">
        <v>137</v>
      </c>
      <c r="J41" s="32" t="str">
        <f t="shared" si="2"/>
        <v>merged</v>
      </c>
      <c r="K41" s="35">
        <f t="shared" si="3"/>
        <v>-0.69039507814185253</v>
      </c>
      <c r="L41" s="35">
        <f t="shared" si="4"/>
        <v>-0.62724914922378006</v>
      </c>
      <c r="M41" s="35">
        <f t="shared" si="5"/>
        <v>-0.41805264285714283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1A59-E207-EB4D-9EB9-C1F6BA64B6D0}">
  <dimension ref="A1:H61"/>
  <sheetViews>
    <sheetView topLeftCell="A18" zoomScale="125" workbookViewId="0">
      <selection activeCell="D35" sqref="D35"/>
    </sheetView>
  </sheetViews>
  <sheetFormatPr baseColWidth="10" defaultRowHeight="16"/>
  <cols>
    <col min="1" max="1" width="11.6640625" bestFit="1" customWidth="1"/>
    <col min="2" max="2" width="12.5" customWidth="1"/>
  </cols>
  <sheetData>
    <row r="1" spans="1:8">
      <c r="A1" s="11" t="s">
        <v>108</v>
      </c>
      <c r="B1" s="12" t="s">
        <v>48</v>
      </c>
      <c r="E1" s="42"/>
      <c r="F1" s="42"/>
      <c r="G1" s="42"/>
      <c r="H1" s="43"/>
    </row>
    <row r="2" spans="1:8">
      <c r="A2">
        <v>15</v>
      </c>
      <c r="B2" s="11">
        <v>14</v>
      </c>
      <c r="E2" s="42"/>
      <c r="F2" s="42"/>
      <c r="G2" s="42"/>
      <c r="H2" s="42"/>
    </row>
    <row r="3" spans="1:8">
      <c r="A3">
        <v>18</v>
      </c>
      <c r="B3" s="11">
        <v>9</v>
      </c>
      <c r="C3" s="8"/>
    </row>
    <row r="4" spans="1:8">
      <c r="A4">
        <v>21</v>
      </c>
      <c r="B4" s="11">
        <v>10</v>
      </c>
      <c r="E4" s="42"/>
      <c r="F4" s="42"/>
      <c r="G4" s="42"/>
      <c r="H4" s="42"/>
    </row>
    <row r="5" spans="1:8">
      <c r="A5">
        <v>26</v>
      </c>
      <c r="B5" s="11">
        <v>20</v>
      </c>
      <c r="E5" s="42"/>
      <c r="F5" s="42"/>
      <c r="G5" s="42"/>
      <c r="H5" s="42"/>
    </row>
    <row r="6" spans="1:8">
      <c r="A6">
        <v>99</v>
      </c>
      <c r="B6" s="11">
        <v>14</v>
      </c>
      <c r="E6" s="42"/>
      <c r="F6" s="42"/>
      <c r="G6" s="42"/>
      <c r="H6" s="42"/>
    </row>
    <row r="7" spans="1:8">
      <c r="A7">
        <v>100</v>
      </c>
      <c r="B7" s="11">
        <v>9</v>
      </c>
      <c r="E7" s="42"/>
      <c r="F7" s="42"/>
      <c r="G7" s="42"/>
      <c r="H7" s="42"/>
    </row>
    <row r="8" spans="1:8">
      <c r="A8">
        <v>102</v>
      </c>
      <c r="B8" s="11">
        <v>12</v>
      </c>
      <c r="E8" s="42"/>
      <c r="F8" s="42"/>
      <c r="G8" s="42"/>
      <c r="H8" s="42"/>
    </row>
    <row r="9" spans="1:8">
      <c r="A9">
        <v>112</v>
      </c>
      <c r="B9" s="11">
        <v>12</v>
      </c>
      <c r="E9" s="42"/>
      <c r="F9" s="42"/>
      <c r="G9" s="42"/>
      <c r="H9" s="42"/>
    </row>
    <row r="10" spans="1:8">
      <c r="A10">
        <v>121</v>
      </c>
      <c r="B10" s="11">
        <v>15</v>
      </c>
      <c r="E10" s="42"/>
      <c r="F10" s="42"/>
      <c r="G10" s="42"/>
      <c r="H10" s="42"/>
    </row>
    <row r="11" spans="1:8">
      <c r="A11">
        <v>127</v>
      </c>
      <c r="B11" s="11">
        <v>20</v>
      </c>
      <c r="E11" s="42"/>
      <c r="F11" s="42"/>
      <c r="G11" s="42"/>
      <c r="H11" s="42"/>
    </row>
    <row r="12" spans="1:8">
      <c r="A12">
        <v>133</v>
      </c>
      <c r="B12" s="11">
        <v>8</v>
      </c>
      <c r="E12" s="42"/>
      <c r="F12" s="42"/>
      <c r="G12" s="42"/>
      <c r="H12" s="42"/>
    </row>
    <row r="13" spans="1:8">
      <c r="A13">
        <v>135</v>
      </c>
      <c r="B13" s="11">
        <v>15</v>
      </c>
      <c r="E13" s="42"/>
      <c r="F13" s="42"/>
      <c r="G13" s="42"/>
      <c r="H13" s="42"/>
    </row>
    <row r="14" spans="1:8">
      <c r="A14">
        <v>137</v>
      </c>
      <c r="B14" s="11">
        <v>21</v>
      </c>
      <c r="E14" s="42"/>
      <c r="F14" s="42"/>
      <c r="G14" s="42"/>
      <c r="H14" s="42"/>
    </row>
    <row r="15" spans="1:8">
      <c r="A15">
        <v>146</v>
      </c>
      <c r="B15" s="11">
        <v>8</v>
      </c>
      <c r="E15" s="42"/>
      <c r="F15" s="42"/>
      <c r="G15" s="42"/>
      <c r="H15" s="42"/>
    </row>
    <row r="16" spans="1:8">
      <c r="A16">
        <v>157</v>
      </c>
      <c r="B16" s="11">
        <v>9</v>
      </c>
      <c r="E16" s="42"/>
      <c r="F16" s="42"/>
      <c r="G16" s="42"/>
      <c r="H16" s="42"/>
    </row>
    <row r="17" spans="1:8">
      <c r="A17">
        <v>164</v>
      </c>
      <c r="B17" s="11">
        <v>7</v>
      </c>
      <c r="E17" s="42"/>
      <c r="F17" s="42"/>
      <c r="G17" s="42"/>
      <c r="H17" s="42"/>
    </row>
    <row r="18" spans="1:8">
      <c r="A18">
        <v>169</v>
      </c>
      <c r="B18" s="11">
        <v>12</v>
      </c>
      <c r="E18" s="42"/>
      <c r="F18" s="42"/>
      <c r="G18" s="42"/>
      <c r="H18" s="42"/>
    </row>
    <row r="19" spans="1:8">
      <c r="A19">
        <v>186</v>
      </c>
      <c r="B19" s="11">
        <v>17</v>
      </c>
      <c r="D19" t="s">
        <v>142</v>
      </c>
      <c r="E19" s="42" t="s">
        <v>143</v>
      </c>
      <c r="F19" s="42"/>
      <c r="G19" s="42"/>
      <c r="H19" s="42"/>
    </row>
    <row r="20" spans="1:8">
      <c r="A20">
        <v>188</v>
      </c>
      <c r="B20" s="11">
        <v>11</v>
      </c>
      <c r="D20">
        <v>5</v>
      </c>
      <c r="E20" s="42">
        <v>10</v>
      </c>
      <c r="F20" s="42">
        <f>(E20-D20)/E20</f>
        <v>0.5</v>
      </c>
      <c r="G20" s="42"/>
      <c r="H20" s="42"/>
    </row>
    <row r="21" spans="1:8">
      <c r="A21">
        <v>215</v>
      </c>
      <c r="B21" s="11">
        <v>14</v>
      </c>
      <c r="D21">
        <v>10</v>
      </c>
      <c r="E21" s="44">
        <v>7</v>
      </c>
      <c r="F21" s="42">
        <f>(E21-D21)/E21</f>
        <v>-0.42857142857142855</v>
      </c>
      <c r="G21" s="44"/>
      <c r="H21" s="42"/>
    </row>
    <row r="22" spans="1:8">
      <c r="A22" s="11">
        <v>210101</v>
      </c>
      <c r="B22" s="12">
        <v>17</v>
      </c>
      <c r="E22" s="42"/>
      <c r="F22" s="42"/>
      <c r="G22" s="42"/>
      <c r="H22" s="43"/>
    </row>
    <row r="23" spans="1:8">
      <c r="A23" s="11">
        <v>210106</v>
      </c>
      <c r="B23" s="12">
        <v>16</v>
      </c>
      <c r="E23" s="42"/>
      <c r="F23" s="42"/>
      <c r="G23" s="42"/>
      <c r="H23" s="43"/>
    </row>
    <row r="24" spans="1:8">
      <c r="A24" s="11">
        <v>210110</v>
      </c>
      <c r="B24" s="12">
        <v>11</v>
      </c>
      <c r="E24" s="42"/>
      <c r="F24" s="42"/>
      <c r="G24" s="42"/>
      <c r="H24" s="43"/>
    </row>
    <row r="25" spans="1:8">
      <c r="A25" s="11">
        <v>210111</v>
      </c>
      <c r="B25" s="12">
        <v>16</v>
      </c>
      <c r="E25" s="42"/>
      <c r="F25" s="42"/>
      <c r="G25" s="42"/>
      <c r="H25" s="43"/>
    </row>
    <row r="26" spans="1:8">
      <c r="A26" s="11">
        <v>210113</v>
      </c>
      <c r="B26" s="12">
        <v>13</v>
      </c>
      <c r="E26" s="42"/>
      <c r="F26" s="42"/>
      <c r="G26" s="42"/>
      <c r="H26" s="43"/>
    </row>
    <row r="27" spans="1:8">
      <c r="A27" s="11">
        <v>210114</v>
      </c>
      <c r="B27" s="12">
        <v>10</v>
      </c>
      <c r="E27" s="42"/>
      <c r="F27" s="42"/>
      <c r="G27" s="42"/>
      <c r="H27" s="43"/>
    </row>
    <row r="28" spans="1:8">
      <c r="A28" s="11">
        <v>210122</v>
      </c>
      <c r="B28" s="12">
        <v>12</v>
      </c>
      <c r="E28" s="42"/>
      <c r="F28" s="42"/>
      <c r="G28" s="42"/>
      <c r="H28" s="43"/>
    </row>
    <row r="29" spans="1:8">
      <c r="A29" s="11">
        <v>210124</v>
      </c>
      <c r="B29" s="12">
        <v>33</v>
      </c>
      <c r="E29" s="42"/>
      <c r="F29" s="42"/>
      <c r="G29" s="42"/>
      <c r="H29" s="43"/>
    </row>
    <row r="30" spans="1:8">
      <c r="A30" s="11">
        <v>210125</v>
      </c>
      <c r="B30" s="12">
        <v>11</v>
      </c>
      <c r="E30" s="42"/>
      <c r="F30" s="42"/>
      <c r="G30" s="42"/>
      <c r="H30" s="43"/>
    </row>
    <row r="31" spans="1:8">
      <c r="A31" s="11">
        <v>210127</v>
      </c>
      <c r="B31" s="12">
        <v>13</v>
      </c>
      <c r="E31" s="42"/>
      <c r="F31" s="42"/>
      <c r="G31" s="42"/>
      <c r="H31" s="43"/>
    </row>
    <row r="32" spans="1:8">
      <c r="A32" s="11">
        <v>210129</v>
      </c>
      <c r="B32" s="12">
        <v>12</v>
      </c>
      <c r="E32" s="42"/>
      <c r="F32" s="42"/>
      <c r="G32" s="42"/>
      <c r="H32" s="43"/>
    </row>
    <row r="33" spans="1:8">
      <c r="A33" s="11">
        <v>210149</v>
      </c>
      <c r="B33" s="12">
        <v>20</v>
      </c>
      <c r="E33" s="42"/>
      <c r="F33" s="42"/>
      <c r="G33" s="42"/>
      <c r="H33" s="43"/>
    </row>
    <row r="34" spans="1:8">
      <c r="A34" s="11">
        <v>210151</v>
      </c>
      <c r="B34" s="12">
        <v>22</v>
      </c>
      <c r="C34" s="37"/>
      <c r="E34" s="42"/>
      <c r="F34" s="42"/>
      <c r="G34" s="42"/>
      <c r="H34" s="43"/>
    </row>
    <row r="35" spans="1:8">
      <c r="A35" s="11">
        <v>210158</v>
      </c>
      <c r="B35" s="12">
        <v>23</v>
      </c>
      <c r="E35" s="42"/>
      <c r="F35" s="42"/>
      <c r="G35" s="42"/>
      <c r="H35" s="43"/>
    </row>
    <row r="36" spans="1:8">
      <c r="A36" s="11">
        <v>210160</v>
      </c>
      <c r="B36" s="12">
        <v>15</v>
      </c>
      <c r="E36" s="42"/>
      <c r="F36" s="42"/>
      <c r="G36" s="42"/>
      <c r="H36" s="43"/>
    </row>
    <row r="37" spans="1:8">
      <c r="A37" s="11">
        <v>210161</v>
      </c>
      <c r="B37" s="12">
        <v>21</v>
      </c>
      <c r="E37" s="45"/>
      <c r="F37" s="45"/>
      <c r="G37" s="45"/>
      <c r="H37" s="46"/>
    </row>
    <row r="38" spans="1:8">
      <c r="A38" s="11">
        <v>210163</v>
      </c>
      <c r="B38" s="12">
        <v>19</v>
      </c>
      <c r="E38" s="42"/>
      <c r="F38" s="42"/>
      <c r="G38" s="42"/>
      <c r="H38" s="43"/>
    </row>
    <row r="39" spans="1:8">
      <c r="A39" s="11">
        <v>210169</v>
      </c>
      <c r="B39" s="12">
        <v>15</v>
      </c>
      <c r="E39" s="42"/>
      <c r="F39" s="42"/>
      <c r="G39" s="42"/>
      <c r="H39" s="43"/>
    </row>
    <row r="40" spans="1:8">
      <c r="A40" s="11">
        <v>210172</v>
      </c>
      <c r="B40" s="12">
        <v>9</v>
      </c>
      <c r="E40" s="42"/>
      <c r="F40" s="42"/>
      <c r="G40" s="42"/>
      <c r="H40" s="43"/>
    </row>
    <row r="41" spans="1:8">
      <c r="A41" s="11">
        <v>210174</v>
      </c>
      <c r="B41" s="12">
        <v>9</v>
      </c>
      <c r="E41" s="42"/>
      <c r="F41" s="42"/>
      <c r="G41" s="42"/>
      <c r="H41" s="43"/>
    </row>
    <row r="42" spans="1:8">
      <c r="A42" s="11"/>
      <c r="B42" s="11"/>
      <c r="E42" s="42"/>
      <c r="F42" s="42"/>
      <c r="G42" s="42"/>
      <c r="H42" s="42"/>
    </row>
    <row r="43" spans="1:8">
      <c r="A43" s="11"/>
      <c r="B43" s="11"/>
      <c r="E43" s="42"/>
      <c r="F43" s="42"/>
      <c r="G43" s="42"/>
      <c r="H43" s="42"/>
    </row>
    <row r="44" spans="1:8">
      <c r="A44" s="11"/>
      <c r="B44" s="11"/>
      <c r="E44" s="42"/>
      <c r="F44" s="42"/>
      <c r="G44" s="42"/>
      <c r="H44" s="42"/>
    </row>
    <row r="45" spans="1:8">
      <c r="A45" s="11"/>
      <c r="B45" s="11"/>
      <c r="E45" s="42"/>
      <c r="F45" s="42"/>
      <c r="G45" s="42"/>
      <c r="H45" s="42"/>
    </row>
    <row r="46" spans="1:8">
      <c r="A46" s="11"/>
      <c r="B46" s="11"/>
      <c r="E46" s="42"/>
      <c r="F46" s="42"/>
      <c r="G46" s="42"/>
      <c r="H46" s="42"/>
    </row>
    <row r="47" spans="1:8">
      <c r="A47" s="11"/>
      <c r="B47" s="11"/>
      <c r="E47" s="42"/>
      <c r="F47" s="42"/>
      <c r="G47" s="42"/>
      <c r="H47" s="42"/>
    </row>
    <row r="48" spans="1:8">
      <c r="A48" s="11"/>
      <c r="B48" s="11"/>
      <c r="E48" s="42"/>
      <c r="F48" s="42"/>
      <c r="G48" s="42"/>
      <c r="H48" s="42"/>
    </row>
    <row r="49" spans="1:8">
      <c r="A49" s="11"/>
      <c r="B49" s="11"/>
      <c r="E49" s="42"/>
      <c r="F49" s="42"/>
      <c r="G49" s="42"/>
      <c r="H49" s="42"/>
    </row>
    <row r="50" spans="1:8">
      <c r="A50" s="11"/>
      <c r="B50" s="11"/>
      <c r="E50" s="42"/>
      <c r="F50" s="42"/>
      <c r="G50" s="42"/>
      <c r="H50" s="42"/>
    </row>
    <row r="51" spans="1:8">
      <c r="A51" s="11"/>
      <c r="B51" s="11"/>
      <c r="E51" s="42"/>
      <c r="F51" s="42"/>
      <c r="G51" s="42"/>
      <c r="H51" s="42"/>
    </row>
    <row r="52" spans="1:8">
      <c r="A52" s="11"/>
      <c r="B52" s="11"/>
      <c r="E52" s="42"/>
      <c r="F52" s="42"/>
      <c r="G52" s="42"/>
      <c r="H52" s="42"/>
    </row>
    <row r="53" spans="1:8">
      <c r="A53" s="11"/>
      <c r="B53" s="11"/>
      <c r="E53" s="42"/>
      <c r="F53" s="42"/>
      <c r="G53" s="42"/>
      <c r="H53" s="42"/>
    </row>
    <row r="54" spans="1:8">
      <c r="A54" s="11"/>
      <c r="B54" s="11"/>
      <c r="E54" s="42"/>
      <c r="F54" s="42"/>
      <c r="G54" s="42"/>
      <c r="H54" s="42"/>
    </row>
    <row r="55" spans="1:8">
      <c r="A55" s="11"/>
      <c r="B55" s="11"/>
      <c r="E55" s="42"/>
      <c r="F55" s="42"/>
      <c r="G55" s="42"/>
      <c r="H55" s="42"/>
    </row>
    <row r="56" spans="1:8">
      <c r="A56" s="11"/>
      <c r="B56" s="11"/>
      <c r="E56" s="42"/>
      <c r="F56" s="42"/>
      <c r="G56" s="42"/>
      <c r="H56" s="42"/>
    </row>
    <row r="57" spans="1:8">
      <c r="A57" s="11"/>
      <c r="B57" s="11"/>
      <c r="E57" s="42"/>
      <c r="F57" s="42"/>
      <c r="G57" s="42"/>
      <c r="H57" s="42"/>
    </row>
    <row r="58" spans="1:8">
      <c r="A58" s="11"/>
      <c r="B58" s="11"/>
      <c r="E58" s="42"/>
      <c r="F58" s="42"/>
      <c r="G58" s="42"/>
      <c r="H58" s="42"/>
    </row>
    <row r="59" spans="1:8">
      <c r="A59" s="11"/>
      <c r="B59" s="11"/>
      <c r="E59" s="42"/>
      <c r="F59" s="42"/>
      <c r="G59" s="42"/>
      <c r="H59" s="42"/>
    </row>
    <row r="60" spans="1:8">
      <c r="A60" s="11"/>
      <c r="B60" s="11"/>
      <c r="E60" s="42"/>
      <c r="F60" s="42"/>
      <c r="G60" s="42"/>
      <c r="H60" s="42"/>
    </row>
    <row r="61" spans="1:8">
      <c r="A61" s="11"/>
      <c r="B61" s="11"/>
      <c r="E61" s="42"/>
      <c r="F61" s="42"/>
      <c r="G61" s="42"/>
      <c r="H61" s="42"/>
    </row>
  </sheetData>
  <sortState xmlns:xlrd2="http://schemas.microsoft.com/office/spreadsheetml/2017/richdata2" ref="A2:B41">
    <sortCondition ref="A22:A41"/>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7</vt:i4>
      </vt:variant>
    </vt:vector>
  </HeadingPairs>
  <TitlesOfParts>
    <vt:vector size="7" baseType="lpstr">
      <vt:lpstr>Whales in FitModel</vt:lpstr>
      <vt:lpstr>Oscilerer andre grundstoffer</vt:lpstr>
      <vt:lpstr>Noter mens jeg fjerner outliers</vt:lpstr>
      <vt:lpstr>Alder med kun A sin</vt:lpstr>
      <vt:lpstr>Aders estimater NEW</vt:lpstr>
      <vt:lpstr>Age estimation FINAL</vt:lpstr>
      <vt:lpstr>Ark2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Barfoed Holm</dc:creator>
  <cp:lastModifiedBy>Rebecca Barfoed Holm</cp:lastModifiedBy>
  <dcterms:created xsi:type="dcterms:W3CDTF">2025-03-02T20:10:00Z</dcterms:created>
  <dcterms:modified xsi:type="dcterms:W3CDTF">2025-05-25T09:20:03Z</dcterms:modified>
</cp:coreProperties>
</file>