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fldcn.CFLD-20180730YB\Desktop\"/>
    </mc:Choice>
  </mc:AlternateContent>
  <xr:revisionPtr revIDLastSave="0" documentId="8_{6FD263D8-55E7-48BB-9A48-B14F5BC6C14B}" xr6:coauthVersionLast="36" xr6:coauthVersionMax="36" xr10:uidLastSave="{00000000-0000-0000-0000-000000000000}"/>
  <bookViews>
    <workbookView xWindow="-113" yWindow="-113" windowWidth="19418" windowHeight="10418" xr2:uid="{00000000-000D-0000-FFFF-FFFF00000000}"/>
  </bookViews>
  <sheets>
    <sheet name="投资性房地产" sheetId="1" r:id="rId1"/>
    <sheet name="Sheet1" sheetId="3" r:id="rId2"/>
    <sheet name="递延所得税负债" sheetId="2" r:id="rId3"/>
  </sheets>
  <definedNames>
    <definedName name="_xlnm._FilterDatabase" localSheetId="2" hidden="1">递延所得税负债!$B$3:$F$62</definedName>
    <definedName name="_xlnm._FilterDatabase" localSheetId="0" hidden="1">投资性房地产!$B$4:$F$108</definedName>
    <definedName name="OLE_LINK43" localSheetId="1">Sheet1!$B$5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1" l="1"/>
  <c r="K22" i="1"/>
  <c r="J24" i="1"/>
  <c r="H23" i="1"/>
  <c r="H20" i="1"/>
  <c r="H19" i="1"/>
  <c r="J14" i="1"/>
  <c r="K14" i="1"/>
  <c r="K24" i="1" s="1"/>
  <c r="J16" i="1"/>
  <c r="J25" i="1" s="1"/>
  <c r="K16" i="1"/>
  <c r="I7" i="2"/>
  <c r="I5" i="2"/>
  <c r="I4" i="2"/>
  <c r="J13" i="1" s="1"/>
  <c r="J20" i="1" s="1"/>
  <c r="G5" i="2"/>
  <c r="H14" i="1" s="1"/>
  <c r="H24" i="1" s="1"/>
  <c r="G4" i="2"/>
  <c r="J4" i="2"/>
  <c r="K13" i="1" s="1"/>
  <c r="K20" i="1" s="1"/>
  <c r="J5" i="2"/>
  <c r="J6" i="2"/>
  <c r="K15" i="1" s="1"/>
  <c r="K21" i="1" s="1"/>
  <c r="J7" i="2"/>
  <c r="I6" i="2"/>
  <c r="J15" i="1" s="1"/>
  <c r="J21" i="1" s="1"/>
  <c r="K4" i="1"/>
  <c r="K19" i="1" s="1"/>
  <c r="K5" i="1"/>
  <c r="K6" i="1"/>
  <c r="K7" i="1"/>
  <c r="K23" i="1" s="1"/>
  <c r="K8" i="1"/>
  <c r="K9" i="1"/>
  <c r="K25" i="1" s="1"/>
  <c r="J9" i="1"/>
  <c r="J8" i="1"/>
  <c r="J7" i="1"/>
  <c r="J23" i="1" s="1"/>
  <c r="J6" i="1"/>
  <c r="J22" i="1" s="1"/>
  <c r="J5" i="1"/>
  <c r="J4" i="1"/>
  <c r="J19" i="1" s="1"/>
  <c r="J26" i="1" s="1"/>
  <c r="I15" i="1"/>
  <c r="I16" i="1"/>
  <c r="H13" i="1"/>
  <c r="H4" i="2"/>
  <c r="I13" i="1" s="1"/>
  <c r="I20" i="1" s="1"/>
  <c r="H5" i="2"/>
  <c r="I14" i="1" s="1"/>
  <c r="I24" i="1" s="1"/>
  <c r="H6" i="2"/>
  <c r="H7" i="2"/>
  <c r="G7" i="2"/>
  <c r="H16" i="1" s="1"/>
  <c r="H25" i="1" s="1"/>
  <c r="G6" i="2"/>
  <c r="H15" i="1" s="1"/>
  <c r="I4" i="1"/>
  <c r="I5" i="1"/>
  <c r="I6" i="1"/>
  <c r="I22" i="1" s="1"/>
  <c r="I7" i="1"/>
  <c r="I23" i="1" s="1"/>
  <c r="I8" i="1"/>
  <c r="I9" i="1"/>
  <c r="I25" i="1" s="1"/>
  <c r="I10" i="1"/>
  <c r="I21" i="1" s="1"/>
  <c r="H10" i="1"/>
  <c r="H21" i="1" s="1"/>
  <c r="H9" i="1"/>
  <c r="H8" i="1"/>
  <c r="H7" i="1"/>
  <c r="H6" i="1"/>
  <c r="H22" i="1" s="1"/>
  <c r="H5" i="1"/>
  <c r="H4" i="1"/>
  <c r="H26" i="1" l="1"/>
  <c r="K26" i="1"/>
  <c r="I26" i="1"/>
  <c r="E16" i="3"/>
</calcChain>
</file>

<file path=xl/sharedStrings.xml><?xml version="1.0" encoding="utf-8"?>
<sst xmlns="http://schemas.openxmlformats.org/spreadsheetml/2006/main" count="235" uniqueCount="75">
  <si>
    <r>
      <t>2018</t>
    </r>
    <r>
      <rPr>
        <sz val="11"/>
        <color theme="1"/>
        <rFont val="宋体"/>
        <family val="2"/>
      </rPr>
      <t>年度调整分录</t>
    </r>
    <phoneticPr fontId="3" type="noConversion"/>
  </si>
  <si>
    <r>
      <t>2017</t>
    </r>
    <r>
      <rPr>
        <sz val="11"/>
        <color theme="1"/>
        <rFont val="宋体"/>
        <family val="2"/>
      </rPr>
      <t>年度调整分录</t>
    </r>
    <phoneticPr fontId="3" type="noConversion"/>
  </si>
  <si>
    <r>
      <rPr>
        <b/>
        <sz val="11"/>
        <color theme="1"/>
        <rFont val="宋体"/>
        <family val="2"/>
      </rPr>
      <t>借：投资性房地产</t>
    </r>
    <r>
      <rPr>
        <b/>
        <sz val="11"/>
        <color theme="1"/>
        <rFont val="Arial Narrow"/>
        <family val="2"/>
      </rPr>
      <t>-</t>
    </r>
    <r>
      <rPr>
        <b/>
        <sz val="11"/>
        <color theme="1"/>
        <rFont val="宋体"/>
        <family val="2"/>
      </rPr>
      <t>公允</t>
    </r>
    <phoneticPr fontId="3" type="noConversion"/>
  </si>
  <si>
    <t>固安幸福基业仓储服务有限公司</t>
  </si>
  <si>
    <t>固安华夏幸福基业房地产开发有限公司工业地产项目部</t>
  </si>
  <si>
    <t>华夏幸福（固安）产业港投资有限公司</t>
  </si>
  <si>
    <t>大厂京御房地产开发有限公司工业地产项目部</t>
  </si>
  <si>
    <t>嘉兴京御房地产开发有限公司工业地产项目部</t>
  </si>
  <si>
    <t>无锡鼎鸿园区建设发展有限公司工业地产项目部</t>
  </si>
  <si>
    <t>沈阳幸福基业房地产开发有限公司工业地产项目部</t>
  </si>
  <si>
    <t>香河孔雀城房地产开发有限公司区域项目部</t>
  </si>
  <si>
    <t>华夏幸福（霸州）产业投资有限公司</t>
  </si>
  <si>
    <t>固安幸福基业资产管理有限公司</t>
  </si>
  <si>
    <t>永定河房地产开发有限公司</t>
  </si>
  <si>
    <t>北京丰科建房地产开发有限公司</t>
  </si>
  <si>
    <t>廊坊京御房地产开发有限公司固安项目部</t>
  </si>
  <si>
    <t>固安京御幸福房地产开发有限公司</t>
  </si>
  <si>
    <r>
      <rPr>
        <b/>
        <sz val="11"/>
        <color theme="1"/>
        <rFont val="宋体"/>
        <family val="2"/>
      </rPr>
      <t>借：投资性房地产</t>
    </r>
    <r>
      <rPr>
        <b/>
        <sz val="11"/>
        <color theme="1"/>
        <rFont val="Arial Narrow"/>
        <family val="2"/>
      </rPr>
      <t>-</t>
    </r>
    <r>
      <rPr>
        <b/>
        <sz val="11"/>
        <color theme="1"/>
        <rFont val="宋体"/>
        <family val="2"/>
      </rPr>
      <t>累计折旧</t>
    </r>
    <phoneticPr fontId="3" type="noConversion"/>
  </si>
  <si>
    <r>
      <rPr>
        <b/>
        <sz val="11"/>
        <color theme="1"/>
        <rFont val="宋体"/>
        <family val="2"/>
      </rPr>
      <t>贷：投资性房地产</t>
    </r>
    <r>
      <rPr>
        <b/>
        <sz val="11"/>
        <color theme="1"/>
        <rFont val="Arial Narrow"/>
        <family val="2"/>
      </rPr>
      <t>-</t>
    </r>
    <r>
      <rPr>
        <b/>
        <sz val="11"/>
        <color theme="1"/>
        <rFont val="宋体"/>
        <family val="2"/>
      </rPr>
      <t>原值</t>
    </r>
    <phoneticPr fontId="3" type="noConversion"/>
  </si>
  <si>
    <r>
      <rPr>
        <b/>
        <sz val="11"/>
        <color theme="1"/>
        <rFont val="宋体"/>
        <family val="2"/>
      </rPr>
      <t>贷：期初未分配利润</t>
    </r>
    <r>
      <rPr>
        <b/>
        <sz val="11"/>
        <color theme="1"/>
        <rFont val="Arial Narrow"/>
        <family val="2"/>
      </rPr>
      <t/>
    </r>
    <phoneticPr fontId="3" type="noConversion"/>
  </si>
  <si>
    <r>
      <t>2018</t>
    </r>
    <r>
      <rPr>
        <sz val="11"/>
        <color theme="1"/>
        <rFont val="宋体"/>
        <family val="2"/>
      </rPr>
      <t>年度调整分录</t>
    </r>
    <phoneticPr fontId="3" type="noConversion"/>
  </si>
  <si>
    <r>
      <t>2017</t>
    </r>
    <r>
      <rPr>
        <sz val="11"/>
        <color theme="1"/>
        <rFont val="宋体"/>
        <family val="2"/>
      </rPr>
      <t>年度调整分录</t>
    </r>
    <phoneticPr fontId="3" type="noConversion"/>
  </si>
  <si>
    <r>
      <rPr>
        <b/>
        <sz val="11"/>
        <color theme="1"/>
        <rFont val="宋体"/>
        <family val="2"/>
      </rPr>
      <t>贷：递延所得税负债</t>
    </r>
    <phoneticPr fontId="3" type="noConversion"/>
  </si>
  <si>
    <r>
      <rPr>
        <b/>
        <sz val="11"/>
        <color theme="1"/>
        <rFont val="宋体"/>
        <family val="2"/>
      </rPr>
      <t>贷：所得税费用</t>
    </r>
    <phoneticPr fontId="3" type="noConversion"/>
  </si>
  <si>
    <r>
      <rPr>
        <b/>
        <sz val="11"/>
        <color theme="1"/>
        <rFont val="宋体"/>
        <family val="2"/>
      </rPr>
      <t>贷：其他综合收益</t>
    </r>
    <phoneticPr fontId="3" type="noConversion"/>
  </si>
  <si>
    <r>
      <rPr>
        <b/>
        <sz val="11"/>
        <color theme="1"/>
        <rFont val="宋体"/>
        <family val="2"/>
      </rPr>
      <t>贷：年初未分配利润</t>
    </r>
    <phoneticPr fontId="3" type="noConversion"/>
  </si>
  <si>
    <t>嘉兴京御房地产开发有限公司工业地产项目部</t>
    <phoneticPr fontId="3" type="noConversion"/>
  </si>
  <si>
    <t>投资性房地产-公允</t>
  </si>
  <si>
    <t>投资性房地产-累计折旧</t>
    <phoneticPr fontId="3" type="noConversion"/>
  </si>
  <si>
    <r>
      <rPr>
        <b/>
        <sz val="11"/>
        <rFont val="宋体"/>
        <family val="3"/>
        <charset val="134"/>
      </rPr>
      <t>贷：主营业务成本</t>
    </r>
    <r>
      <rPr>
        <b/>
        <sz val="11"/>
        <rFont val="Arial Narrow"/>
        <family val="2"/>
      </rPr>
      <t>-</t>
    </r>
    <r>
      <rPr>
        <b/>
        <sz val="11"/>
        <rFont val="宋体"/>
        <family val="3"/>
        <charset val="134"/>
      </rPr>
      <t>当期折旧</t>
    </r>
    <phoneticPr fontId="3" type="noConversion"/>
  </si>
  <si>
    <t>主营业务成本-当期折旧</t>
    <phoneticPr fontId="3" type="noConversion"/>
  </si>
  <si>
    <t>贷：公允价值变动收益</t>
    <phoneticPr fontId="3" type="noConversion"/>
  </si>
  <si>
    <t>公允价值变动收益</t>
    <phoneticPr fontId="3" type="noConversion"/>
  </si>
  <si>
    <t>投资性房地产-原值</t>
    <phoneticPr fontId="3" type="noConversion"/>
  </si>
  <si>
    <t>期初未分配利润</t>
    <phoneticPr fontId="3" type="noConversion"/>
  </si>
  <si>
    <t>递延所得税负债</t>
  </si>
  <si>
    <t>年初未分配利润</t>
  </si>
  <si>
    <t>所得税费用</t>
  </si>
  <si>
    <r>
      <t>项</t>
    </r>
    <r>
      <rPr>
        <b/>
        <sz val="9"/>
        <rFont val="Arial Narrow"/>
        <family val="2"/>
      </rPr>
      <t xml:space="preserve">  </t>
    </r>
    <r>
      <rPr>
        <b/>
        <sz val="9"/>
        <rFont val="宋体"/>
        <family val="3"/>
        <charset val="134"/>
      </rPr>
      <t>目</t>
    </r>
  </si>
  <si>
    <t>本期</t>
  </si>
  <si>
    <t>上期</t>
  </si>
  <si>
    <t>调整前上年末未分配利润</t>
  </si>
  <si>
    <r>
      <t>调整年初未分配利润合计数（调增</t>
    </r>
    <r>
      <rPr>
        <sz val="9"/>
        <rFont val="Arial Narrow"/>
        <family val="2"/>
      </rPr>
      <t>+</t>
    </r>
    <r>
      <rPr>
        <sz val="9"/>
        <rFont val="宋体"/>
        <family val="3"/>
        <charset val="134"/>
      </rPr>
      <t>，调减</t>
    </r>
    <r>
      <rPr>
        <sz val="9"/>
        <rFont val="Arial Narrow"/>
        <family val="2"/>
      </rPr>
      <t>-</t>
    </r>
    <r>
      <rPr>
        <sz val="9"/>
        <rFont val="宋体"/>
        <family val="3"/>
        <charset val="134"/>
      </rPr>
      <t>）</t>
    </r>
  </si>
  <si>
    <t>调整后年初未分配利润</t>
  </si>
  <si>
    <t>加：本期归属于母公司所有者的净利润</t>
  </si>
  <si>
    <t>减：提取法定盈余公积</t>
  </si>
  <si>
    <t>提取任意盈余公积</t>
  </si>
  <si>
    <t>提取一般风险准备</t>
  </si>
  <si>
    <t>应付普通股股利</t>
  </si>
  <si>
    <t>转作股本的普通股股利</t>
  </si>
  <si>
    <t>其他</t>
  </si>
  <si>
    <t>期末未分配利润</t>
  </si>
  <si>
    <t>固安幸福基业仓储服务有限公司</t>
    <phoneticPr fontId="3" type="noConversion"/>
  </si>
  <si>
    <t>华夏幸福（固安）产业港投资有限公司</t>
    <phoneticPr fontId="3" type="noConversion"/>
  </si>
  <si>
    <t>华夏幸福（霸州）产业投资有限公司</t>
    <phoneticPr fontId="3" type="noConversion"/>
  </si>
  <si>
    <t>2018年</t>
  </si>
  <si>
    <t>2018年</t>
    <phoneticPr fontId="3" type="noConversion"/>
  </si>
  <si>
    <t>2017年</t>
  </si>
  <si>
    <t>2017年</t>
    <phoneticPr fontId="3" type="noConversion"/>
  </si>
  <si>
    <t>借</t>
    <phoneticPr fontId="3" type="noConversion"/>
  </si>
  <si>
    <t>贷</t>
    <phoneticPr fontId="3" type="noConversion"/>
  </si>
  <si>
    <t>贷：其他综合收益</t>
    <phoneticPr fontId="3" type="noConversion"/>
  </si>
  <si>
    <t>其他综合收益</t>
  </si>
  <si>
    <t>其他综合收益</t>
    <phoneticPr fontId="3" type="noConversion"/>
  </si>
  <si>
    <t>九通2018</t>
    <phoneticPr fontId="3" type="noConversion"/>
  </si>
  <si>
    <t>九通2017</t>
    <phoneticPr fontId="3" type="noConversion"/>
  </si>
  <si>
    <t>无锡鼎鸿园区建设发展有限公司工业地产项目部</t>
    <phoneticPr fontId="3" type="noConversion"/>
  </si>
  <si>
    <t>汇总</t>
    <phoneticPr fontId="3" type="noConversion"/>
  </si>
  <si>
    <t>投资性房地产</t>
  </si>
  <si>
    <t>主营业务成本</t>
  </si>
  <si>
    <t>公允价值变动收益</t>
  </si>
  <si>
    <t>借</t>
  </si>
  <si>
    <t>贷</t>
  </si>
  <si>
    <t>京御2018年</t>
    <phoneticPr fontId="3" type="noConversion"/>
  </si>
  <si>
    <t>京御2017年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</si>
</sst>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1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Arial Narrow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b/>
      <sz val="11"/>
      <color theme="1"/>
      <name val="Arial Narrow"/>
      <family val="2"/>
    </font>
    <font>
      <b/>
      <sz val="11"/>
      <color theme="1"/>
      <name val="宋体"/>
      <family val="2"/>
    </font>
    <font>
      <b/>
      <sz val="11"/>
      <name val="Arial Narrow"/>
      <family val="2"/>
    </font>
    <font>
      <b/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 Narrow"/>
      <family val="3"/>
      <charset val="134"/>
    </font>
    <font>
      <b/>
      <sz val="9"/>
      <name val="宋体"/>
      <family val="3"/>
      <charset val="134"/>
    </font>
    <font>
      <b/>
      <sz val="9"/>
      <name val="Arial Narrow"/>
      <family val="2"/>
    </font>
    <font>
      <sz val="9"/>
      <name val="宋体"/>
      <family val="3"/>
      <charset val="134"/>
    </font>
    <font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2" fillId="0" borderId="0" xfId="0" applyFont="1"/>
    <xf numFmtId="43" fontId="2" fillId="0" borderId="0" xfId="1" applyFont="1" applyAlignment="1"/>
    <xf numFmtId="43" fontId="2" fillId="0" borderId="0" xfId="0" applyNumberFormat="1" applyFont="1"/>
    <xf numFmtId="43" fontId="5" fillId="2" borderId="0" xfId="1" applyFont="1" applyFill="1" applyAlignment="1"/>
    <xf numFmtId="0" fontId="5" fillId="2" borderId="0" xfId="0" applyFont="1" applyFill="1"/>
    <xf numFmtId="176" fontId="2" fillId="0" borderId="0" xfId="0" applyNumberFormat="1" applyFont="1"/>
    <xf numFmtId="43" fontId="7" fillId="2" borderId="0" xfId="1" applyFont="1" applyFill="1" applyAlignment="1"/>
    <xf numFmtId="0" fontId="7" fillId="2" borderId="0" xfId="0" applyFont="1" applyFill="1"/>
    <xf numFmtId="43" fontId="0" fillId="0" borderId="0" xfId="1" applyFont="1" applyAlignment="1"/>
    <xf numFmtId="0" fontId="8" fillId="2" borderId="0" xfId="0" applyFont="1" applyFill="1"/>
    <xf numFmtId="43" fontId="8" fillId="2" borderId="0" xfId="1" applyFont="1" applyFill="1" applyAlignment="1"/>
    <xf numFmtId="43" fontId="0" fillId="0" borderId="0" xfId="0" applyNumberFormat="1"/>
    <xf numFmtId="43" fontId="2" fillId="3" borderId="0" xfId="1" applyFont="1" applyFill="1" applyAlignment="1"/>
    <xf numFmtId="0" fontId="2" fillId="3" borderId="0" xfId="0" applyFont="1" applyFill="1"/>
    <xf numFmtId="176" fontId="2" fillId="3" borderId="0" xfId="0" applyNumberFormat="1" applyFont="1" applyFill="1"/>
    <xf numFmtId="0" fontId="0" fillId="3" borderId="0" xfId="0" applyFill="1"/>
    <xf numFmtId="43" fontId="0" fillId="3" borderId="0" xfId="1" applyFont="1" applyFill="1" applyAlignment="1"/>
    <xf numFmtId="0" fontId="10" fillId="3" borderId="0" xfId="0" applyFont="1" applyFill="1"/>
    <xf numFmtId="43" fontId="12" fillId="2" borderId="0" xfId="1" applyFont="1" applyFill="1" applyAlignment="1"/>
    <xf numFmtId="43" fontId="6" fillId="2" borderId="0" xfId="1" applyFont="1" applyFill="1" applyAlignment="1"/>
    <xf numFmtId="43" fontId="0" fillId="3" borderId="0" xfId="0" applyNumberFormat="1" applyFill="1"/>
    <xf numFmtId="0" fontId="13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43" fontId="13" fillId="0" borderId="2" xfId="1" applyFont="1" applyBorder="1" applyAlignment="1">
      <alignment horizontal="center" vertical="center" wrapText="1"/>
    </xf>
    <xf numFmtId="43" fontId="16" fillId="0" borderId="4" xfId="1" applyFont="1" applyBorder="1" applyAlignment="1">
      <alignment horizontal="right" vertical="center" wrapText="1"/>
    </xf>
    <xf numFmtId="43" fontId="14" fillId="0" borderId="4" xfId="1" applyFont="1" applyBorder="1" applyAlignment="1">
      <alignment horizontal="right" vertical="center" wrapText="1"/>
    </xf>
    <xf numFmtId="0" fontId="10" fillId="0" borderId="0" xfId="0" applyFont="1"/>
    <xf numFmtId="0" fontId="0" fillId="0" borderId="0" xfId="0" applyFill="1"/>
    <xf numFmtId="43" fontId="0" fillId="0" borderId="0" xfId="0" applyNumberFormat="1" applyFill="1"/>
    <xf numFmtId="43" fontId="0" fillId="0" borderId="0" xfId="1" applyFont="1" applyFill="1" applyAlignment="1"/>
    <xf numFmtId="43" fontId="2" fillId="0" borderId="0" xfId="1" applyFont="1" applyFill="1" applyAlignment="1"/>
    <xf numFmtId="0" fontId="2" fillId="0" borderId="0" xfId="0" applyFont="1" applyFill="1"/>
    <xf numFmtId="176" fontId="2" fillId="0" borderId="0" xfId="0" applyNumberFormat="1" applyFont="1" applyFill="1"/>
    <xf numFmtId="0" fontId="10" fillId="0" borderId="0" xfId="0" applyFont="1" applyFill="1"/>
    <xf numFmtId="43" fontId="2" fillId="4" borderId="0" xfId="1" applyFont="1" applyFill="1" applyAlignment="1"/>
    <xf numFmtId="0" fontId="2" fillId="4" borderId="0" xfId="0" applyFont="1" applyFill="1"/>
    <xf numFmtId="176" fontId="2" fillId="4" borderId="0" xfId="0" applyNumberFormat="1" applyFont="1" applyFill="1"/>
    <xf numFmtId="0" fontId="10" fillId="4" borderId="0" xfId="0" applyFont="1" applyFill="1"/>
    <xf numFmtId="0" fontId="0" fillId="4" borderId="0" xfId="0" applyFill="1"/>
    <xf numFmtId="43" fontId="0" fillId="4" borderId="0" xfId="0" applyNumberFormat="1" applyFill="1"/>
    <xf numFmtId="43" fontId="0" fillId="4" borderId="0" xfId="1" applyFont="1" applyFill="1" applyAlignment="1"/>
  </cellXfs>
  <cellStyles count="4">
    <cellStyle name="常规" xfId="0" builtinId="0"/>
    <cellStyle name="常规 2" xfId="2" xr:uid="{00000000-0005-0000-0000-000001000000}"/>
    <cellStyle name="千位分隔" xfId="1" builtinId="3"/>
    <cellStyle name="千位分隔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9"/>
  <sheetViews>
    <sheetView tabSelected="1" workbookViewId="0">
      <selection activeCell="H31" sqref="H31"/>
    </sheetView>
  </sheetViews>
  <sheetFormatPr defaultRowHeight="13.5" x14ac:dyDescent="0.3"/>
  <cols>
    <col min="2" max="2" width="21.73046875" customWidth="1"/>
    <col min="3" max="3" width="40.796875" customWidth="1"/>
    <col min="4" max="4" width="22.265625" customWidth="1"/>
    <col min="5" max="5" width="19.33203125" customWidth="1"/>
    <col min="6" max="6" width="3.265625" customWidth="1"/>
    <col min="7" max="7" width="26.06640625" customWidth="1"/>
    <col min="8" max="8" width="20" bestFit="1" customWidth="1"/>
    <col min="9" max="9" width="20.73046875" customWidth="1"/>
    <col min="10" max="10" width="17.9296875" bestFit="1" customWidth="1"/>
    <col min="11" max="11" width="17.53125" customWidth="1"/>
  </cols>
  <sheetData>
    <row r="2" spans="2:11" ht="13.9" x14ac:dyDescent="0.35">
      <c r="B2" s="1"/>
      <c r="C2" s="1"/>
      <c r="D2" s="2" t="s">
        <v>0</v>
      </c>
      <c r="E2" s="1" t="s">
        <v>1</v>
      </c>
      <c r="F2" s="1"/>
    </row>
    <row r="3" spans="2:11" ht="13.9" x14ac:dyDescent="0.35">
      <c r="B3" s="2"/>
      <c r="C3" s="1"/>
      <c r="D3" s="3"/>
      <c r="E3" s="3"/>
      <c r="F3" s="1"/>
      <c r="H3" t="s">
        <v>73</v>
      </c>
      <c r="I3" t="s">
        <v>74</v>
      </c>
      <c r="J3" t="s">
        <v>64</v>
      </c>
      <c r="K3" t="s">
        <v>65</v>
      </c>
    </row>
    <row r="4" spans="2:11" ht="13.9" x14ac:dyDescent="0.35">
      <c r="B4" s="4" t="s">
        <v>2</v>
      </c>
      <c r="C4" s="5"/>
      <c r="D4" s="4">
        <v>2246300000</v>
      </c>
      <c r="E4" s="4">
        <v>1911470000</v>
      </c>
      <c r="F4" s="28" t="s">
        <v>59</v>
      </c>
      <c r="G4" s="29" t="s">
        <v>27</v>
      </c>
      <c r="H4" s="30">
        <f>+D4-D5-D7-D10-D13</f>
        <v>1753110000</v>
      </c>
      <c r="I4" s="30">
        <f>+E4-E5-E7-E10-E13</f>
        <v>1454050000</v>
      </c>
      <c r="J4" s="30">
        <f>D10</f>
        <v>107900000</v>
      </c>
      <c r="K4" s="30">
        <f>E10</f>
        <v>104050000</v>
      </c>
    </row>
    <row r="5" spans="2:11" s="16" customFormat="1" ht="13.9" x14ac:dyDescent="0.35">
      <c r="B5" s="13"/>
      <c r="C5" s="18" t="s">
        <v>52</v>
      </c>
      <c r="D5" s="13">
        <v>201000000</v>
      </c>
      <c r="E5" s="15">
        <v>191550000</v>
      </c>
      <c r="F5" s="28" t="s">
        <v>59</v>
      </c>
      <c r="G5" s="29" t="s">
        <v>28</v>
      </c>
      <c r="H5" s="30">
        <f>+D19-D20-D22-D25-D28</f>
        <v>98057416.539999992</v>
      </c>
      <c r="I5" s="30">
        <f>+E19-E20-E22-E25-E28</f>
        <v>63813015.81000001</v>
      </c>
      <c r="J5" s="30">
        <f>D25</f>
        <v>13416025.810000001</v>
      </c>
      <c r="K5" s="30">
        <f>E25</f>
        <v>9802157.8000000007</v>
      </c>
    </row>
    <row r="6" spans="2:11" ht="13.9" x14ac:dyDescent="0.35">
      <c r="B6" s="2"/>
      <c r="C6" s="1" t="s">
        <v>4</v>
      </c>
      <c r="D6" s="2">
        <v>118000000</v>
      </c>
      <c r="E6" s="6">
        <v>114620000</v>
      </c>
      <c r="F6" s="28" t="s">
        <v>60</v>
      </c>
      <c r="G6" s="29" t="s">
        <v>30</v>
      </c>
      <c r="H6" s="30">
        <f>+D34-D35-D37-D40-D43</f>
        <v>34244400.730000012</v>
      </c>
      <c r="I6" s="30">
        <f>+E34-E35-E37-E40-E43</f>
        <v>48173797</v>
      </c>
      <c r="J6" s="30">
        <f>D40</f>
        <v>3613868.01</v>
      </c>
      <c r="K6" s="30">
        <f>E40</f>
        <v>2855774.9</v>
      </c>
    </row>
    <row r="7" spans="2:11" s="16" customFormat="1" ht="13.9" x14ac:dyDescent="0.35">
      <c r="B7" s="13"/>
      <c r="C7" s="18" t="s">
        <v>53</v>
      </c>
      <c r="D7" s="13">
        <v>138000000</v>
      </c>
      <c r="E7" s="15">
        <v>124610000</v>
      </c>
      <c r="F7" s="28" t="s">
        <v>60</v>
      </c>
      <c r="G7" s="29" t="s">
        <v>32</v>
      </c>
      <c r="H7" s="30">
        <f>+D49-D50-D52-D55-D58</f>
        <v>64958736.739999995</v>
      </c>
      <c r="I7" s="30">
        <f>+E49-E50-E52-E55-E58</f>
        <v>25818782.549999982</v>
      </c>
      <c r="J7" s="30">
        <f>D55</f>
        <v>3850000</v>
      </c>
      <c r="K7" s="30">
        <f>E55</f>
        <v>2630000</v>
      </c>
    </row>
    <row r="8" spans="2:11" ht="13.9" x14ac:dyDescent="0.35">
      <c r="B8" s="2"/>
      <c r="C8" s="1" t="s">
        <v>6</v>
      </c>
      <c r="D8" s="2">
        <v>91620000</v>
      </c>
      <c r="E8" s="6">
        <v>87600000</v>
      </c>
      <c r="F8" s="28" t="s">
        <v>60</v>
      </c>
      <c r="G8" s="29" t="s">
        <v>33</v>
      </c>
      <c r="H8" s="30">
        <f>+D64-D65-D67-D70-D73</f>
        <v>1645216516.8799999</v>
      </c>
      <c r="I8" s="30">
        <f>+E64-E65-E67-E70-E73</f>
        <v>1472482812.9399998</v>
      </c>
      <c r="J8" s="30">
        <f>D70</f>
        <v>105940471.75</v>
      </c>
      <c r="K8" s="30">
        <f>E70</f>
        <v>105940471.75</v>
      </c>
    </row>
    <row r="9" spans="2:11" s="29" customFormat="1" ht="13.9" x14ac:dyDescent="0.35">
      <c r="B9" s="32"/>
      <c r="C9" s="33" t="s">
        <v>7</v>
      </c>
      <c r="D9" s="32">
        <v>283000000</v>
      </c>
      <c r="E9" s="34">
        <v>271650000</v>
      </c>
      <c r="F9" s="35" t="s">
        <v>60</v>
      </c>
      <c r="G9" s="29" t="s">
        <v>34</v>
      </c>
      <c r="H9" s="30">
        <f>+D79-D80-D82-D85-D88</f>
        <v>45380202.87000002</v>
      </c>
      <c r="I9" s="30">
        <f>+E79-E80-E82-E85-E88</f>
        <v>-28612376.679999977</v>
      </c>
      <c r="J9" s="30">
        <f>D85</f>
        <v>7911686.049999997</v>
      </c>
      <c r="K9" s="30">
        <f>E85</f>
        <v>2425911.1500000004</v>
      </c>
    </row>
    <row r="10" spans="2:11" s="40" customFormat="1" ht="13.9" x14ac:dyDescent="0.35">
      <c r="B10" s="36"/>
      <c r="C10" s="39" t="s">
        <v>66</v>
      </c>
      <c r="D10" s="36">
        <v>107900000</v>
      </c>
      <c r="E10" s="38">
        <v>104050000</v>
      </c>
      <c r="F10" s="39" t="s">
        <v>60</v>
      </c>
      <c r="G10" s="40" t="s">
        <v>63</v>
      </c>
      <c r="H10" s="41">
        <f>+D94</f>
        <v>61367559.32</v>
      </c>
      <c r="I10" s="41">
        <f>+E94</f>
        <v>0</v>
      </c>
    </row>
    <row r="11" spans="2:11" ht="13.9" x14ac:dyDescent="0.35">
      <c r="B11" s="2"/>
      <c r="C11" s="1" t="s">
        <v>9</v>
      </c>
      <c r="D11" s="2">
        <v>240020000</v>
      </c>
      <c r="E11" s="6">
        <v>227350000</v>
      </c>
      <c r="F11" s="1"/>
      <c r="G11" s="29"/>
      <c r="H11" s="29"/>
      <c r="I11" s="29"/>
      <c r="J11" s="29"/>
    </row>
    <row r="12" spans="2:11" ht="13.9" x14ac:dyDescent="0.35">
      <c r="B12" s="2"/>
      <c r="C12" s="1" t="s">
        <v>10</v>
      </c>
      <c r="D12" s="2">
        <v>214000000</v>
      </c>
      <c r="E12" s="6">
        <v>203580000</v>
      </c>
      <c r="F12" s="28" t="s">
        <v>60</v>
      </c>
      <c r="G12" s="29"/>
      <c r="H12" s="29" t="s">
        <v>55</v>
      </c>
      <c r="I12" s="29" t="s">
        <v>57</v>
      </c>
      <c r="J12" s="29"/>
    </row>
    <row r="13" spans="2:11" s="16" customFormat="1" ht="13.9" x14ac:dyDescent="0.35">
      <c r="B13" s="13"/>
      <c r="C13" s="18" t="s">
        <v>54</v>
      </c>
      <c r="D13" s="13">
        <v>46290000</v>
      </c>
      <c r="E13" s="15">
        <v>37210000</v>
      </c>
      <c r="F13" s="28" t="s">
        <v>60</v>
      </c>
      <c r="G13" s="29" t="s">
        <v>35</v>
      </c>
      <c r="H13" s="31">
        <f>递延所得税负债!G4</f>
        <v>51487724.914999999</v>
      </c>
      <c r="I13" s="31">
        <f>递延所得税负债!H4</f>
        <v>11345050.717500005</v>
      </c>
      <c r="J13" s="31">
        <f>递延所得税负债!I4</f>
        <v>3843888.5150000006</v>
      </c>
      <c r="K13" s="31">
        <f>递延所得税负债!J4</f>
        <v>1977921.5124999993</v>
      </c>
    </row>
    <row r="14" spans="2:11" ht="13.9" x14ac:dyDescent="0.35">
      <c r="B14" s="2"/>
      <c r="C14" s="1" t="s">
        <v>12</v>
      </c>
      <c r="D14" s="2">
        <v>178460000</v>
      </c>
      <c r="E14" s="6">
        <v>177250000</v>
      </c>
      <c r="F14" s="28" t="s">
        <v>60</v>
      </c>
      <c r="G14" s="29" t="s">
        <v>37</v>
      </c>
      <c r="H14" s="31">
        <f>递延所得税负债!G5</f>
        <v>-24800784.367499992</v>
      </c>
      <c r="I14" s="31">
        <f>递延所得税负债!H5</f>
        <v>-18498144.887499996</v>
      </c>
      <c r="J14" s="31">
        <f>递延所得税负债!I5</f>
        <v>-1865967.0025000013</v>
      </c>
      <c r="K14" s="31">
        <f>递延所得税负债!J5</f>
        <v>-1371443.7249999978</v>
      </c>
    </row>
    <row r="15" spans="2:11" ht="13.9" x14ac:dyDescent="0.35">
      <c r="B15" s="2"/>
      <c r="C15" s="1" t="s">
        <v>13</v>
      </c>
      <c r="D15" s="2">
        <v>97530000</v>
      </c>
      <c r="E15" s="6"/>
      <c r="F15" s="28" t="s">
        <v>60</v>
      </c>
      <c r="G15" s="29" t="s">
        <v>62</v>
      </c>
      <c r="H15" s="31">
        <f>递延所得税负债!G6</f>
        <v>-15341889.83</v>
      </c>
      <c r="I15" s="31">
        <f>递延所得税负债!H6</f>
        <v>0</v>
      </c>
      <c r="J15" s="31">
        <f>递延所得税负债!I6</f>
        <v>0</v>
      </c>
      <c r="K15" s="31">
        <f>递延所得税负债!J6</f>
        <v>0</v>
      </c>
    </row>
    <row r="16" spans="2:11" ht="13.9" x14ac:dyDescent="0.35">
      <c r="B16" s="2"/>
      <c r="C16" s="1" t="s">
        <v>14</v>
      </c>
      <c r="D16" s="2">
        <v>387000000</v>
      </c>
      <c r="E16" s="6">
        <v>372000000</v>
      </c>
      <c r="F16" s="28" t="s">
        <v>60</v>
      </c>
      <c r="G16" s="29" t="s">
        <v>36</v>
      </c>
      <c r="H16" s="31">
        <f>递延所得税负债!G7</f>
        <v>-11345050.717500005</v>
      </c>
      <c r="I16" s="31">
        <f>递延所得税负债!H7</f>
        <v>7153094.1699999943</v>
      </c>
      <c r="J16" s="31">
        <f>递延所得税负债!I7</f>
        <v>-1977921.5124999993</v>
      </c>
      <c r="K16" s="31">
        <f>递延所得税负债!J7</f>
        <v>-606477.78750000149</v>
      </c>
    </row>
    <row r="17" spans="2:11" ht="13.9" x14ac:dyDescent="0.35">
      <c r="B17" s="2"/>
      <c r="C17" s="1" t="s">
        <v>15</v>
      </c>
      <c r="D17" s="2">
        <v>61190000</v>
      </c>
      <c r="E17" s="6"/>
      <c r="F17" s="1"/>
      <c r="G17" s="29"/>
      <c r="H17" s="29"/>
      <c r="I17" s="29"/>
      <c r="J17" s="29"/>
    </row>
    <row r="18" spans="2:11" ht="13.9" x14ac:dyDescent="0.35">
      <c r="B18" s="2"/>
      <c r="C18" s="1" t="s">
        <v>16</v>
      </c>
      <c r="D18" s="2">
        <v>82290000</v>
      </c>
      <c r="E18" s="6"/>
      <c r="F18" s="1"/>
      <c r="G18" s="29" t="s">
        <v>67</v>
      </c>
      <c r="H18" s="29"/>
      <c r="I18" s="29"/>
      <c r="J18" s="29"/>
    </row>
    <row r="19" spans="2:11" ht="13.9" x14ac:dyDescent="0.35">
      <c r="B19" s="4" t="s">
        <v>17</v>
      </c>
      <c r="C19" s="5"/>
      <c r="D19" s="4">
        <v>144323946.84999999</v>
      </c>
      <c r="E19" s="4">
        <v>94991865.829999998</v>
      </c>
      <c r="F19" s="28" t="s">
        <v>71</v>
      </c>
      <c r="G19" t="s">
        <v>68</v>
      </c>
      <c r="H19" s="12">
        <f>+H4+H5-H8</f>
        <v>205950899.66000009</v>
      </c>
      <c r="I19" s="12">
        <f t="shared" ref="I19:K19" si="0">+I4+I5-I8</f>
        <v>45380202.870000124</v>
      </c>
      <c r="J19" s="12">
        <f t="shared" si="0"/>
        <v>15375554.060000002</v>
      </c>
      <c r="K19" s="12">
        <f t="shared" si="0"/>
        <v>7911686.049999997</v>
      </c>
    </row>
    <row r="20" spans="2:11" s="16" customFormat="1" ht="13.9" x14ac:dyDescent="0.35">
      <c r="B20" s="13"/>
      <c r="C20" s="14" t="s">
        <v>3</v>
      </c>
      <c r="D20" s="13">
        <v>18610669.75</v>
      </c>
      <c r="E20" s="13">
        <v>13544783.129999999</v>
      </c>
      <c r="F20" s="14" t="s">
        <v>72</v>
      </c>
      <c r="G20" s="16" t="s">
        <v>35</v>
      </c>
      <c r="H20" s="21">
        <f>+H13</f>
        <v>51487724.914999999</v>
      </c>
      <c r="I20" s="21">
        <f t="shared" ref="I20:K20" si="1">+I13</f>
        <v>11345050.717500005</v>
      </c>
      <c r="J20" s="21">
        <f t="shared" si="1"/>
        <v>3843888.5150000006</v>
      </c>
      <c r="K20" s="21">
        <f t="shared" si="1"/>
        <v>1977921.5124999993</v>
      </c>
    </row>
    <row r="21" spans="2:11" ht="13.9" x14ac:dyDescent="0.35">
      <c r="B21" s="2"/>
      <c r="C21" s="1" t="s">
        <v>4</v>
      </c>
      <c r="D21" s="2">
        <v>7597461.4100000001</v>
      </c>
      <c r="E21" s="2">
        <v>4178603.77</v>
      </c>
      <c r="F21" s="1" t="s">
        <v>72</v>
      </c>
      <c r="G21" t="s">
        <v>62</v>
      </c>
      <c r="H21" s="12">
        <f>+H10+H15</f>
        <v>46025669.490000002</v>
      </c>
      <c r="I21" s="12">
        <f t="shared" ref="I21:K21" si="2">+I10+I15</f>
        <v>0</v>
      </c>
      <c r="J21" s="12">
        <f t="shared" si="2"/>
        <v>0</v>
      </c>
      <c r="K21" s="12">
        <f t="shared" si="2"/>
        <v>0</v>
      </c>
    </row>
    <row r="22" spans="2:11" s="16" customFormat="1" ht="13.9" x14ac:dyDescent="0.35">
      <c r="B22" s="13"/>
      <c r="C22" s="14" t="s">
        <v>5</v>
      </c>
      <c r="D22" s="13">
        <v>10641267.18</v>
      </c>
      <c r="E22" s="13">
        <v>5852696.9400000004</v>
      </c>
      <c r="F22" s="14" t="s">
        <v>72</v>
      </c>
      <c r="G22" s="16" t="s">
        <v>69</v>
      </c>
      <c r="H22" s="21">
        <f>+H6</f>
        <v>34244400.730000012</v>
      </c>
      <c r="I22" s="21">
        <f t="shared" ref="I22:K22" si="3">+I6</f>
        <v>48173797</v>
      </c>
      <c r="J22" s="21">
        <f t="shared" si="3"/>
        <v>3613868.01</v>
      </c>
      <c r="K22" s="21">
        <f t="shared" si="3"/>
        <v>2855774.9</v>
      </c>
    </row>
    <row r="23" spans="2:11" ht="13.9" x14ac:dyDescent="0.35">
      <c r="B23" s="2"/>
      <c r="C23" s="1" t="s">
        <v>6</v>
      </c>
      <c r="D23" s="2">
        <v>7517482</v>
      </c>
      <c r="E23" s="2">
        <v>4134615.1</v>
      </c>
      <c r="F23" s="1" t="s">
        <v>72</v>
      </c>
      <c r="G23" t="s">
        <v>70</v>
      </c>
      <c r="H23" s="12">
        <f>+H7</f>
        <v>64958736.739999995</v>
      </c>
      <c r="I23" s="12">
        <f t="shared" ref="I23:K23" si="4">+I7</f>
        <v>25818782.549999982</v>
      </c>
      <c r="J23" s="12">
        <f t="shared" si="4"/>
        <v>3850000</v>
      </c>
      <c r="K23" s="12">
        <f t="shared" si="4"/>
        <v>2630000</v>
      </c>
    </row>
    <row r="24" spans="2:11" s="29" customFormat="1" ht="13.9" x14ac:dyDescent="0.35">
      <c r="B24" s="32"/>
      <c r="C24" s="33" t="s">
        <v>7</v>
      </c>
      <c r="D24" s="32">
        <v>34629840.539999999</v>
      </c>
      <c r="E24" s="32">
        <v>29196680.810000002</v>
      </c>
      <c r="F24" s="33" t="s">
        <v>72</v>
      </c>
      <c r="G24" s="29" t="s">
        <v>37</v>
      </c>
      <c r="H24" s="30">
        <f>+H14</f>
        <v>-24800784.367499992</v>
      </c>
      <c r="I24" s="30">
        <f t="shared" ref="I24:K24" si="5">+I14</f>
        <v>-18498144.887499996</v>
      </c>
      <c r="J24" s="30">
        <f t="shared" si="5"/>
        <v>-1865967.0025000013</v>
      </c>
      <c r="K24" s="30">
        <f t="shared" si="5"/>
        <v>-1371443.7249999978</v>
      </c>
    </row>
    <row r="25" spans="2:11" s="40" customFormat="1" ht="13.9" x14ac:dyDescent="0.35">
      <c r="B25" s="36"/>
      <c r="C25" s="37" t="s">
        <v>8</v>
      </c>
      <c r="D25" s="36">
        <v>13416025.810000001</v>
      </c>
      <c r="E25" s="36">
        <v>9802157.8000000007</v>
      </c>
      <c r="F25" s="37" t="s">
        <v>72</v>
      </c>
      <c r="G25" s="40" t="s">
        <v>36</v>
      </c>
      <c r="H25" s="41">
        <f>+H9+H16</f>
        <v>34035152.152500018</v>
      </c>
      <c r="I25" s="41">
        <f t="shared" ref="I25:K25" si="6">+I9+I16</f>
        <v>-21459282.509999983</v>
      </c>
      <c r="J25" s="41">
        <f t="shared" si="6"/>
        <v>5933764.5374999978</v>
      </c>
      <c r="K25" s="41">
        <f t="shared" si="6"/>
        <v>1819433.3624999989</v>
      </c>
    </row>
    <row r="26" spans="2:11" ht="13.9" x14ac:dyDescent="0.35">
      <c r="B26" s="2"/>
      <c r="C26" s="1" t="s">
        <v>9</v>
      </c>
      <c r="D26" s="2">
        <v>1395336.3</v>
      </c>
      <c r="E26" s="2">
        <v>905662.8600000001</v>
      </c>
      <c r="F26" s="1"/>
      <c r="H26" s="12">
        <f>SUM(H20:H25)-H19</f>
        <v>0</v>
      </c>
      <c r="I26" s="12">
        <f t="shared" ref="I26:K26" si="7">SUM(I20:I25)-I19</f>
        <v>-1.1920928955078125E-7</v>
      </c>
      <c r="J26" s="12">
        <f t="shared" si="7"/>
        <v>0</v>
      </c>
      <c r="K26" s="12">
        <f t="shared" si="7"/>
        <v>0</v>
      </c>
    </row>
    <row r="27" spans="2:11" ht="13.9" x14ac:dyDescent="0.35">
      <c r="B27" s="2"/>
      <c r="C27" s="1" t="s">
        <v>10</v>
      </c>
      <c r="D27" s="2">
        <v>17465934.560000002</v>
      </c>
      <c r="E27" s="2">
        <v>9954688.8000000007</v>
      </c>
      <c r="F27" s="1"/>
    </row>
    <row r="28" spans="2:11" s="16" customFormat="1" ht="13.9" x14ac:dyDescent="0.35">
      <c r="B28" s="13"/>
      <c r="C28" s="14" t="s">
        <v>11</v>
      </c>
      <c r="D28" s="13">
        <v>3598567.5699999975</v>
      </c>
      <c r="E28" s="13">
        <v>1979212.15</v>
      </c>
      <c r="F28" s="14"/>
    </row>
    <row r="29" spans="2:11" ht="13.9" x14ac:dyDescent="0.35">
      <c r="B29" s="2"/>
      <c r="C29" s="1" t="s">
        <v>12</v>
      </c>
      <c r="D29" s="2">
        <v>16056296.520000003</v>
      </c>
      <c r="E29" s="2">
        <v>9487811.5800000001</v>
      </c>
      <c r="F29" s="1"/>
    </row>
    <row r="30" spans="2:11" ht="13.9" x14ac:dyDescent="0.35">
      <c r="B30" s="2"/>
      <c r="C30" s="1" t="s">
        <v>13</v>
      </c>
      <c r="D30" s="2">
        <v>0</v>
      </c>
      <c r="E30" s="2">
        <v>0</v>
      </c>
      <c r="F30" s="1"/>
    </row>
    <row r="31" spans="2:11" ht="13.9" x14ac:dyDescent="0.35">
      <c r="B31" s="2"/>
      <c r="C31" s="1" t="s">
        <v>14</v>
      </c>
      <c r="D31" s="2">
        <v>13395065.210000001</v>
      </c>
      <c r="E31" s="2">
        <v>5954952.8900000006</v>
      </c>
      <c r="F31" s="1"/>
    </row>
    <row r="32" spans="2:11" ht="13.9" x14ac:dyDescent="0.35">
      <c r="B32" s="2"/>
      <c r="C32" s="1" t="s">
        <v>15</v>
      </c>
      <c r="D32" s="2">
        <v>0</v>
      </c>
      <c r="E32" s="2">
        <v>0</v>
      </c>
      <c r="F32" s="1"/>
    </row>
    <row r="33" spans="2:6" ht="13.9" x14ac:dyDescent="0.35">
      <c r="B33" s="2"/>
      <c r="C33" s="1" t="s">
        <v>16</v>
      </c>
      <c r="D33" s="2">
        <v>0</v>
      </c>
      <c r="E33" s="2">
        <v>0</v>
      </c>
      <c r="F33" s="1"/>
    </row>
    <row r="34" spans="2:6" ht="13.9" x14ac:dyDescent="0.35">
      <c r="B34" s="19" t="s">
        <v>29</v>
      </c>
      <c r="C34" s="8"/>
      <c r="D34" s="7">
        <v>49332081.020000003</v>
      </c>
      <c r="E34" s="7">
        <v>65615996.479999997</v>
      </c>
      <c r="F34" s="1"/>
    </row>
    <row r="35" spans="2:6" s="16" customFormat="1" ht="13.9" x14ac:dyDescent="0.35">
      <c r="B35" s="13"/>
      <c r="C35" s="14" t="s">
        <v>3</v>
      </c>
      <c r="D35" s="13">
        <v>5065886.62</v>
      </c>
      <c r="E35" s="15">
        <v>6754515.4900000002</v>
      </c>
      <c r="F35" s="14"/>
    </row>
    <row r="36" spans="2:6" ht="13.9" x14ac:dyDescent="0.35">
      <c r="B36" s="2"/>
      <c r="C36" s="1" t="s">
        <v>4</v>
      </c>
      <c r="D36" s="2">
        <v>3418857.64</v>
      </c>
      <c r="E36" s="6">
        <v>4178603.77</v>
      </c>
      <c r="F36" s="1"/>
    </row>
    <row r="37" spans="2:6" s="16" customFormat="1" ht="13.9" x14ac:dyDescent="0.35">
      <c r="B37" s="13"/>
      <c r="C37" s="14" t="s">
        <v>5</v>
      </c>
      <c r="D37" s="13">
        <v>4788570.24</v>
      </c>
      <c r="E37" s="15">
        <v>5852696.9400000004</v>
      </c>
      <c r="F37" s="14"/>
    </row>
    <row r="38" spans="2:6" ht="13.9" x14ac:dyDescent="0.35">
      <c r="B38" s="2"/>
      <c r="C38" s="1" t="s">
        <v>6</v>
      </c>
      <c r="D38" s="2">
        <v>3382866.9</v>
      </c>
      <c r="E38" s="6">
        <v>4134615.1</v>
      </c>
      <c r="F38" s="1"/>
    </row>
    <row r="39" spans="2:6" s="29" customFormat="1" ht="13.9" x14ac:dyDescent="0.35">
      <c r="B39" s="32"/>
      <c r="C39" s="33" t="s">
        <v>7</v>
      </c>
      <c r="D39" s="32">
        <v>5433159.7299999995</v>
      </c>
      <c r="E39" s="34">
        <v>14540058.6</v>
      </c>
      <c r="F39" s="33"/>
    </row>
    <row r="40" spans="2:6" s="40" customFormat="1" ht="13.9" x14ac:dyDescent="0.35">
      <c r="B40" s="36"/>
      <c r="C40" s="37" t="s">
        <v>8</v>
      </c>
      <c r="D40" s="36">
        <v>3613868.01</v>
      </c>
      <c r="E40" s="38">
        <v>2855774.9</v>
      </c>
      <c r="F40" s="37"/>
    </row>
    <row r="41" spans="2:6" ht="13.9" x14ac:dyDescent="0.35">
      <c r="B41" s="2"/>
      <c r="C41" s="1" t="s">
        <v>9</v>
      </c>
      <c r="D41" s="2">
        <v>489673.44</v>
      </c>
      <c r="E41" s="6">
        <v>652897.92000000004</v>
      </c>
      <c r="F41" s="1"/>
    </row>
    <row r="42" spans="2:6" ht="13.9" x14ac:dyDescent="0.35">
      <c r="B42" s="2"/>
      <c r="C42" s="1" t="s">
        <v>10</v>
      </c>
      <c r="D42" s="2">
        <v>7511245.7599999998</v>
      </c>
      <c r="E42" s="6">
        <v>9954688.8000000007</v>
      </c>
      <c r="F42" s="1"/>
    </row>
    <row r="43" spans="2:6" s="16" customFormat="1" ht="13.9" x14ac:dyDescent="0.35">
      <c r="B43" s="13"/>
      <c r="C43" s="14" t="s">
        <v>11</v>
      </c>
      <c r="D43" s="13">
        <v>1619355.4199999974</v>
      </c>
      <c r="E43" s="15">
        <v>1979212.15</v>
      </c>
      <c r="F43" s="14"/>
    </row>
    <row r="44" spans="2:6" ht="13.9" x14ac:dyDescent="0.35">
      <c r="B44" s="2"/>
      <c r="C44" s="1" t="s">
        <v>12</v>
      </c>
      <c r="D44" s="2">
        <v>6568484.9400000032</v>
      </c>
      <c r="E44" s="6">
        <v>8757979.9199999999</v>
      </c>
      <c r="F44" s="1"/>
    </row>
    <row r="45" spans="2:6" ht="13.9" x14ac:dyDescent="0.35">
      <c r="B45" s="2"/>
      <c r="C45" s="1" t="s">
        <v>13</v>
      </c>
      <c r="D45" s="2">
        <v>0</v>
      </c>
      <c r="E45" s="6">
        <v>0</v>
      </c>
      <c r="F45" s="1"/>
    </row>
    <row r="46" spans="2:6" ht="13.9" x14ac:dyDescent="0.35">
      <c r="B46" s="2"/>
      <c r="C46" s="1" t="s">
        <v>14</v>
      </c>
      <c r="D46" s="2">
        <v>7440112.3200000003</v>
      </c>
      <c r="E46" s="6">
        <v>5954952.8900000006</v>
      </c>
      <c r="F46" s="1"/>
    </row>
    <row r="47" spans="2:6" ht="13.9" x14ac:dyDescent="0.35">
      <c r="B47" s="2"/>
      <c r="C47" s="1" t="s">
        <v>15</v>
      </c>
      <c r="D47" s="2">
        <v>0</v>
      </c>
      <c r="E47" s="6">
        <v>0</v>
      </c>
      <c r="F47" s="1"/>
    </row>
    <row r="48" spans="2:6" ht="13.9" x14ac:dyDescent="0.35">
      <c r="B48" s="2"/>
      <c r="C48" s="1" t="s">
        <v>16</v>
      </c>
      <c r="D48" s="2">
        <v>0</v>
      </c>
      <c r="E48" s="6">
        <v>0</v>
      </c>
      <c r="F48" s="1"/>
    </row>
    <row r="49" spans="2:6" ht="13.9" x14ac:dyDescent="0.35">
      <c r="B49" s="20" t="s">
        <v>31</v>
      </c>
      <c r="C49" s="5"/>
      <c r="D49" s="4">
        <v>100728736.73999999</v>
      </c>
      <c r="E49" s="4">
        <v>12735556.790000007</v>
      </c>
      <c r="F49" s="1"/>
    </row>
    <row r="50" spans="2:6" s="16" customFormat="1" ht="13.9" x14ac:dyDescent="0.35">
      <c r="B50" s="13"/>
      <c r="C50" s="14" t="s">
        <v>3</v>
      </c>
      <c r="D50" s="13">
        <v>9450000</v>
      </c>
      <c r="E50" s="15">
        <v>2970000</v>
      </c>
      <c r="F50" s="14"/>
    </row>
    <row r="51" spans="2:6" ht="13.9" x14ac:dyDescent="0.35">
      <c r="B51" s="2"/>
      <c r="C51" s="1" t="s">
        <v>4</v>
      </c>
      <c r="D51" s="2">
        <v>3380000</v>
      </c>
      <c r="E51" s="6">
        <v>-1008612.8700000048</v>
      </c>
      <c r="F51" s="1"/>
    </row>
    <row r="52" spans="2:6" s="16" customFormat="1" ht="13.9" x14ac:dyDescent="0.35">
      <c r="B52" s="13"/>
      <c r="C52" s="14" t="s">
        <v>5</v>
      </c>
      <c r="D52" s="13">
        <v>13390000</v>
      </c>
      <c r="E52" s="15">
        <v>-12710415.309999973</v>
      </c>
      <c r="F52" s="14"/>
    </row>
    <row r="53" spans="2:6" ht="13.9" x14ac:dyDescent="0.35">
      <c r="B53" s="2"/>
      <c r="C53" s="1" t="s">
        <v>6</v>
      </c>
      <c r="D53" s="2">
        <v>4020000</v>
      </c>
      <c r="E53" s="6">
        <v>-2609783.9099999964</v>
      </c>
      <c r="F53" s="1"/>
    </row>
    <row r="54" spans="2:6" s="29" customFormat="1" ht="13.9" x14ac:dyDescent="0.35">
      <c r="B54" s="32"/>
      <c r="C54" s="33" t="s">
        <v>7</v>
      </c>
      <c r="D54" s="32">
        <v>11350000</v>
      </c>
      <c r="E54" s="34">
        <v>11110000</v>
      </c>
      <c r="F54" s="33"/>
    </row>
    <row r="55" spans="2:6" s="40" customFormat="1" ht="13.9" x14ac:dyDescent="0.35">
      <c r="B55" s="36"/>
      <c r="C55" s="37" t="s">
        <v>8</v>
      </c>
      <c r="D55" s="36">
        <v>3850000</v>
      </c>
      <c r="E55" s="38">
        <v>2630000</v>
      </c>
      <c r="F55" s="37"/>
    </row>
    <row r="56" spans="2:6" ht="13.9" x14ac:dyDescent="0.35">
      <c r="B56" s="2"/>
      <c r="C56" s="1" t="s">
        <v>9</v>
      </c>
      <c r="D56" s="2">
        <v>12670000</v>
      </c>
      <c r="E56" s="6">
        <v>17157000</v>
      </c>
      <c r="F56" s="1"/>
    </row>
    <row r="57" spans="2:6" ht="13.9" x14ac:dyDescent="0.35">
      <c r="B57" s="2"/>
      <c r="C57" s="1" t="s">
        <v>10</v>
      </c>
      <c r="D57" s="2">
        <v>10420000</v>
      </c>
      <c r="E57" s="6">
        <v>-6012025.1299999952</v>
      </c>
      <c r="F57" s="1"/>
    </row>
    <row r="58" spans="2:6" s="16" customFormat="1" ht="13.9" x14ac:dyDescent="0.35">
      <c r="B58" s="13"/>
      <c r="C58" s="14" t="s">
        <v>11</v>
      </c>
      <c r="D58" s="13">
        <v>9080000</v>
      </c>
      <c r="E58" s="15">
        <v>-5972810.450000003</v>
      </c>
      <c r="F58" s="14"/>
    </row>
    <row r="59" spans="2:6" ht="13.9" x14ac:dyDescent="0.35">
      <c r="B59" s="2"/>
      <c r="C59" s="1" t="s">
        <v>12</v>
      </c>
      <c r="D59" s="2">
        <v>1210000</v>
      </c>
      <c r="E59" s="6">
        <v>5050000</v>
      </c>
      <c r="F59" s="1"/>
    </row>
    <row r="60" spans="2:6" ht="13.9" x14ac:dyDescent="0.35">
      <c r="B60" s="2"/>
      <c r="C60" s="1" t="s">
        <v>13</v>
      </c>
      <c r="D60" s="2">
        <v>4318736.7399999946</v>
      </c>
      <c r="E60" s="6">
        <v>0</v>
      </c>
      <c r="F60" s="1"/>
    </row>
    <row r="61" spans="2:6" ht="13.9" x14ac:dyDescent="0.35">
      <c r="B61" s="2"/>
      <c r="C61" s="1" t="s">
        <v>14</v>
      </c>
      <c r="D61" s="2">
        <v>15000000</v>
      </c>
      <c r="E61" s="6">
        <v>2132204.4599999785</v>
      </c>
      <c r="F61" s="1"/>
    </row>
    <row r="62" spans="2:6" ht="13.9" x14ac:dyDescent="0.35">
      <c r="B62" s="2"/>
      <c r="C62" s="1" t="s">
        <v>15</v>
      </c>
      <c r="D62" s="2">
        <v>2170000</v>
      </c>
      <c r="E62" s="6">
        <v>0</v>
      </c>
      <c r="F62" s="1"/>
    </row>
    <row r="63" spans="2:6" ht="13.9" x14ac:dyDescent="0.35">
      <c r="B63" s="2"/>
      <c r="C63" s="1" t="s">
        <v>16</v>
      </c>
      <c r="D63" s="2">
        <v>420000</v>
      </c>
      <c r="E63" s="6">
        <v>0</v>
      </c>
      <c r="F63" s="1"/>
    </row>
    <row r="64" spans="2:6" ht="13.9" x14ac:dyDescent="0.35">
      <c r="B64" s="4" t="s">
        <v>18</v>
      </c>
      <c r="C64" s="5"/>
      <c r="D64" s="4">
        <v>2123959158.76</v>
      </c>
      <c r="E64" s="4">
        <v>1951225454.8199999</v>
      </c>
      <c r="F64" s="1"/>
    </row>
    <row r="65" spans="2:6" s="16" customFormat="1" ht="13.9" x14ac:dyDescent="0.35">
      <c r="B65" s="13"/>
      <c r="C65" s="14" t="s">
        <v>3</v>
      </c>
      <c r="D65" s="13">
        <v>192298944.37</v>
      </c>
      <c r="E65" s="15">
        <v>192298944.37</v>
      </c>
      <c r="F65" s="14"/>
    </row>
    <row r="66" spans="2:6" ht="13.9" x14ac:dyDescent="0.35">
      <c r="B66" s="2"/>
      <c r="C66" s="1" t="s">
        <v>4</v>
      </c>
      <c r="D66" s="2">
        <v>115628612.87</v>
      </c>
      <c r="E66" s="6">
        <v>115628612.87</v>
      </c>
      <c r="F66" s="1"/>
    </row>
    <row r="67" spans="2:6" s="16" customFormat="1" ht="13.9" x14ac:dyDescent="0.35">
      <c r="B67" s="13"/>
      <c r="C67" s="14" t="s">
        <v>5</v>
      </c>
      <c r="D67" s="13">
        <v>137320415.30999997</v>
      </c>
      <c r="E67" s="15">
        <v>137320415.30999997</v>
      </c>
      <c r="F67" s="14"/>
    </row>
    <row r="68" spans="2:6" ht="13.9" x14ac:dyDescent="0.35">
      <c r="B68" s="2"/>
      <c r="C68" s="1" t="s">
        <v>6</v>
      </c>
      <c r="D68" s="2">
        <v>90209783.909999996</v>
      </c>
      <c r="E68" s="6">
        <v>90209783.909999996</v>
      </c>
      <c r="F68" s="1"/>
    </row>
    <row r="69" spans="2:6" s="29" customFormat="1" ht="13.9" x14ac:dyDescent="0.35">
      <c r="B69" s="32"/>
      <c r="C69" s="33" t="s">
        <v>7</v>
      </c>
      <c r="D69" s="32">
        <v>276766209.39999998</v>
      </c>
      <c r="E69" s="34">
        <v>276766209.39999998</v>
      </c>
      <c r="F69" s="33"/>
    </row>
    <row r="70" spans="2:6" s="40" customFormat="1" ht="13.9" x14ac:dyDescent="0.35">
      <c r="B70" s="36"/>
      <c r="C70" s="37" t="s">
        <v>8</v>
      </c>
      <c r="D70" s="36">
        <v>105940471.75</v>
      </c>
      <c r="E70" s="38">
        <v>105940471.75</v>
      </c>
      <c r="F70" s="37"/>
    </row>
    <row r="71" spans="2:6" ht="13.9" x14ac:dyDescent="0.35">
      <c r="B71" s="2"/>
      <c r="C71" s="1" t="s">
        <v>9</v>
      </c>
      <c r="D71" s="2">
        <v>235258787.13</v>
      </c>
      <c r="E71" s="6">
        <v>235258787.13</v>
      </c>
      <c r="F71" s="1"/>
    </row>
    <row r="72" spans="2:6" ht="13.9" x14ac:dyDescent="0.35">
      <c r="B72" s="2"/>
      <c r="C72" s="1" t="s">
        <v>10</v>
      </c>
      <c r="D72" s="2">
        <v>209592025.13</v>
      </c>
      <c r="E72" s="6">
        <v>209592025.13</v>
      </c>
      <c r="F72" s="1"/>
    </row>
    <row r="73" spans="2:6" s="16" customFormat="1" ht="13.9" x14ac:dyDescent="0.35">
      <c r="B73" s="13"/>
      <c r="C73" s="14" t="s">
        <v>11</v>
      </c>
      <c r="D73" s="13">
        <v>43182810.450000003</v>
      </c>
      <c r="E73" s="15">
        <v>43182810.450000003</v>
      </c>
      <c r="F73" s="14"/>
    </row>
    <row r="74" spans="2:6" ht="13.9" x14ac:dyDescent="0.35">
      <c r="B74" s="2"/>
      <c r="C74" s="1" t="s">
        <v>12</v>
      </c>
      <c r="D74" s="2">
        <v>175159598.96000001</v>
      </c>
      <c r="E74" s="6">
        <v>175159598.96000001</v>
      </c>
      <c r="F74" s="1"/>
    </row>
    <row r="75" spans="2:6" ht="13.9" x14ac:dyDescent="0.35">
      <c r="B75" s="2"/>
      <c r="C75" s="1" t="s">
        <v>13</v>
      </c>
      <c r="D75" s="2">
        <v>93211263.260000005</v>
      </c>
      <c r="E75" s="6"/>
      <c r="F75" s="1"/>
    </row>
    <row r="76" spans="2:6" ht="13.9" x14ac:dyDescent="0.35">
      <c r="B76" s="2"/>
      <c r="C76" s="1" t="s">
        <v>14</v>
      </c>
      <c r="D76" s="2">
        <v>369867795.54000002</v>
      </c>
      <c r="E76" s="6">
        <v>369867795.54000002</v>
      </c>
      <c r="F76" s="1"/>
    </row>
    <row r="77" spans="2:6" ht="13.9" x14ac:dyDescent="0.35">
      <c r="B77" s="2"/>
      <c r="C77" s="1" t="s">
        <v>15</v>
      </c>
      <c r="D77" s="2">
        <v>34804471.299999997</v>
      </c>
      <c r="E77" s="6"/>
      <c r="F77" s="1"/>
    </row>
    <row r="78" spans="2:6" ht="13.9" x14ac:dyDescent="0.35">
      <c r="B78" s="2"/>
      <c r="C78" s="1" t="s">
        <v>16</v>
      </c>
      <c r="D78" s="2">
        <v>44717969.380000003</v>
      </c>
      <c r="E78" s="6"/>
      <c r="F78" s="1"/>
    </row>
    <row r="79" spans="2:6" ht="13.9" x14ac:dyDescent="0.35">
      <c r="B79" s="4" t="s">
        <v>19</v>
      </c>
      <c r="C79" s="5"/>
      <c r="D79" s="4">
        <v>55236411.010000035</v>
      </c>
      <c r="E79" s="4">
        <v>-23115142.259999983</v>
      </c>
      <c r="F79" s="1"/>
    </row>
    <row r="80" spans="2:6" s="16" customFormat="1" ht="13.9" x14ac:dyDescent="0.35">
      <c r="B80" s="13"/>
      <c r="C80" s="14" t="s">
        <v>3</v>
      </c>
      <c r="D80" s="13">
        <v>12795838.75999999</v>
      </c>
      <c r="E80" s="15">
        <v>3071323.2699999949</v>
      </c>
      <c r="F80" s="14"/>
    </row>
    <row r="81" spans="2:6" ht="13.9" x14ac:dyDescent="0.35">
      <c r="B81" s="2"/>
      <c r="C81" s="1" t="s">
        <v>4</v>
      </c>
      <c r="D81" s="2">
        <v>3169990.8999999911</v>
      </c>
      <c r="E81" s="6">
        <v>0</v>
      </c>
      <c r="F81" s="1"/>
    </row>
    <row r="82" spans="2:6" s="16" customFormat="1" ht="13.9" x14ac:dyDescent="0.35">
      <c r="B82" s="13"/>
      <c r="C82" s="14" t="s">
        <v>5</v>
      </c>
      <c r="D82" s="13">
        <v>-6857718.369999975</v>
      </c>
      <c r="E82" s="15">
        <v>0</v>
      </c>
      <c r="F82" s="14"/>
    </row>
    <row r="83" spans="2:6" ht="13.9" x14ac:dyDescent="0.35">
      <c r="B83" s="2"/>
      <c r="C83" s="1" t="s">
        <v>6</v>
      </c>
      <c r="D83" s="2">
        <v>1524831.1899999976</v>
      </c>
      <c r="E83" s="6">
        <v>0</v>
      </c>
      <c r="F83" s="1"/>
    </row>
    <row r="84" spans="2:6" s="29" customFormat="1" ht="13.9" x14ac:dyDescent="0.35">
      <c r="B84" s="32"/>
      <c r="C84" s="33" t="s">
        <v>7</v>
      </c>
      <c r="D84" s="32">
        <v>24080471.410000026</v>
      </c>
      <c r="E84" s="34">
        <v>-1569587.1899999753</v>
      </c>
      <c r="F84" s="33"/>
    </row>
    <row r="85" spans="2:6" s="40" customFormat="1" ht="13.9" x14ac:dyDescent="0.35">
      <c r="B85" s="36"/>
      <c r="C85" s="37" t="s">
        <v>8</v>
      </c>
      <c r="D85" s="36">
        <v>7911686.049999997</v>
      </c>
      <c r="E85" s="38">
        <v>2425911.1500000004</v>
      </c>
      <c r="F85" s="37"/>
    </row>
    <row r="86" spans="2:6" ht="13.9" x14ac:dyDescent="0.35">
      <c r="B86" s="2"/>
      <c r="C86" s="1" t="s">
        <v>9</v>
      </c>
      <c r="D86" s="2">
        <v>-7003124.2699999809</v>
      </c>
      <c r="E86" s="6">
        <v>-24813022.189999994</v>
      </c>
      <c r="F86" s="1"/>
    </row>
    <row r="87" spans="2:6" ht="13.9" x14ac:dyDescent="0.35">
      <c r="B87" s="2"/>
      <c r="C87" s="1" t="s">
        <v>10</v>
      </c>
      <c r="D87" s="2">
        <v>3942663.6700000167</v>
      </c>
      <c r="E87" s="6">
        <v>0</v>
      </c>
      <c r="F87" s="1"/>
    </row>
    <row r="88" spans="2:6" s="16" customFormat="1" ht="13.9" x14ac:dyDescent="0.35">
      <c r="B88" s="13"/>
      <c r="C88" s="14" t="s">
        <v>11</v>
      </c>
      <c r="D88" s="13">
        <v>-3993598.299999997</v>
      </c>
      <c r="E88" s="15">
        <v>0</v>
      </c>
      <c r="F88" s="14"/>
    </row>
    <row r="89" spans="2:6" ht="13.9" x14ac:dyDescent="0.35">
      <c r="B89" s="2"/>
      <c r="C89" s="1" t="s">
        <v>12</v>
      </c>
      <c r="D89" s="2">
        <v>11578212.620000005</v>
      </c>
      <c r="E89" s="6">
        <v>-2229767.3000000082</v>
      </c>
      <c r="F89" s="1"/>
    </row>
    <row r="90" spans="2:6" ht="13.9" x14ac:dyDescent="0.35">
      <c r="B90" s="2"/>
      <c r="C90" s="1" t="s">
        <v>13</v>
      </c>
      <c r="D90" s="2">
        <v>0</v>
      </c>
      <c r="E90" s="6">
        <v>0</v>
      </c>
      <c r="F90" s="1"/>
    </row>
    <row r="91" spans="2:6" ht="13.9" x14ac:dyDescent="0.35">
      <c r="B91" s="2"/>
      <c r="C91" s="1" t="s">
        <v>14</v>
      </c>
      <c r="D91" s="2">
        <v>8087157.3499999642</v>
      </c>
      <c r="E91" s="6">
        <v>0</v>
      </c>
      <c r="F91" s="1"/>
    </row>
    <row r="92" spans="2:6" ht="13.9" x14ac:dyDescent="0.35">
      <c r="B92" s="2"/>
      <c r="C92" s="1" t="s">
        <v>15</v>
      </c>
      <c r="D92" s="2">
        <v>0</v>
      </c>
      <c r="E92" s="6">
        <v>0</v>
      </c>
      <c r="F92" s="1"/>
    </row>
    <row r="93" spans="2:6" ht="13.9" x14ac:dyDescent="0.35">
      <c r="B93" s="2"/>
      <c r="C93" s="1" t="s">
        <v>16</v>
      </c>
      <c r="D93" s="2">
        <v>0</v>
      </c>
      <c r="E93" s="6">
        <v>0</v>
      </c>
      <c r="F93" s="1"/>
    </row>
    <row r="94" spans="2:6" ht="13.9" x14ac:dyDescent="0.35">
      <c r="B94" s="20" t="s">
        <v>61</v>
      </c>
      <c r="C94" s="5"/>
      <c r="D94" s="4">
        <v>61367559.32</v>
      </c>
      <c r="E94" s="4">
        <v>0</v>
      </c>
      <c r="F94" s="1"/>
    </row>
    <row r="95" spans="2:6" s="16" customFormat="1" ht="13.9" x14ac:dyDescent="0.35">
      <c r="B95" s="13"/>
      <c r="C95" s="14" t="s">
        <v>3</v>
      </c>
      <c r="D95" s="13"/>
      <c r="E95" s="15"/>
      <c r="F95" s="14"/>
    </row>
    <row r="96" spans="2:6" ht="13.9" x14ac:dyDescent="0.35">
      <c r="B96" s="2"/>
      <c r="C96" s="1" t="s">
        <v>4</v>
      </c>
      <c r="D96" s="2"/>
      <c r="E96" s="6"/>
      <c r="F96" s="1"/>
    </row>
    <row r="97" spans="2:6" s="16" customFormat="1" ht="13.9" x14ac:dyDescent="0.35">
      <c r="B97" s="13"/>
      <c r="C97" s="14" t="s">
        <v>5</v>
      </c>
      <c r="D97" s="13"/>
      <c r="E97" s="15"/>
      <c r="F97" s="14"/>
    </row>
    <row r="98" spans="2:6" ht="13.9" x14ac:dyDescent="0.35">
      <c r="B98" s="2"/>
      <c r="C98" s="1" t="s">
        <v>6</v>
      </c>
      <c r="D98" s="2"/>
      <c r="E98" s="6"/>
      <c r="F98" s="1"/>
    </row>
    <row r="99" spans="2:6" s="29" customFormat="1" ht="13.9" x14ac:dyDescent="0.35">
      <c r="B99" s="32"/>
      <c r="C99" s="33" t="s">
        <v>7</v>
      </c>
      <c r="D99" s="32"/>
      <c r="E99" s="34"/>
      <c r="F99" s="33"/>
    </row>
    <row r="100" spans="2:6" s="40" customFormat="1" ht="13.9" x14ac:dyDescent="0.35">
      <c r="B100" s="36"/>
      <c r="C100" s="37" t="s">
        <v>8</v>
      </c>
      <c r="D100" s="36"/>
      <c r="E100" s="38"/>
      <c r="F100" s="37"/>
    </row>
    <row r="101" spans="2:6" ht="13.9" x14ac:dyDescent="0.35">
      <c r="B101" s="2"/>
      <c r="C101" s="1" t="s">
        <v>9</v>
      </c>
      <c r="D101" s="2"/>
      <c r="E101" s="6"/>
      <c r="F101" s="1"/>
    </row>
    <row r="102" spans="2:6" ht="13.9" x14ac:dyDescent="0.35">
      <c r="B102" s="2"/>
      <c r="C102" s="1" t="s">
        <v>10</v>
      </c>
      <c r="D102" s="2"/>
      <c r="E102" s="6"/>
      <c r="F102" s="1"/>
    </row>
    <row r="103" spans="2:6" s="16" customFormat="1" ht="13.9" x14ac:dyDescent="0.35">
      <c r="B103" s="13"/>
      <c r="C103" s="14" t="s">
        <v>11</v>
      </c>
      <c r="D103" s="13"/>
      <c r="E103" s="15"/>
      <c r="F103" s="14"/>
    </row>
    <row r="104" spans="2:6" ht="13.9" x14ac:dyDescent="0.35">
      <c r="B104" s="2"/>
      <c r="C104" s="1" t="s">
        <v>12</v>
      </c>
      <c r="D104" s="2"/>
      <c r="E104" s="6"/>
      <c r="F104" s="1"/>
    </row>
    <row r="105" spans="2:6" ht="13.9" x14ac:dyDescent="0.35">
      <c r="B105" s="2"/>
      <c r="C105" s="1" t="s">
        <v>13</v>
      </c>
      <c r="D105" s="2"/>
      <c r="E105" s="6"/>
      <c r="F105" s="1"/>
    </row>
    <row r="106" spans="2:6" ht="13.9" x14ac:dyDescent="0.35">
      <c r="B106" s="2"/>
      <c r="C106" s="1" t="s">
        <v>14</v>
      </c>
      <c r="D106" s="2"/>
      <c r="E106" s="6"/>
      <c r="F106" s="1"/>
    </row>
    <row r="107" spans="2:6" ht="13.9" x14ac:dyDescent="0.35">
      <c r="B107" s="2"/>
      <c r="C107" s="1" t="s">
        <v>15</v>
      </c>
      <c r="D107" s="2">
        <v>24215528.700000003</v>
      </c>
      <c r="E107" s="6"/>
      <c r="F107" s="1"/>
    </row>
    <row r="108" spans="2:6" ht="13.9" x14ac:dyDescent="0.35">
      <c r="B108" s="2"/>
      <c r="C108" s="1" t="s">
        <v>16</v>
      </c>
      <c r="D108" s="2">
        <v>37152030.619999997</v>
      </c>
      <c r="E108" s="6"/>
      <c r="F108" s="1"/>
    </row>
    <row r="109" spans="2:6" ht="13.9" x14ac:dyDescent="0.35">
      <c r="B109" s="2"/>
      <c r="C109" s="1"/>
      <c r="D109" s="3"/>
      <c r="E109" s="3"/>
      <c r="F109" s="3"/>
    </row>
  </sheetData>
  <autoFilter ref="B4:F108" xr:uid="{A3238BCA-2228-45F7-BE31-032ECA0F97A0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0D96-87E7-4847-B662-D0159C1AA6B7}">
  <dimension ref="B4:E16"/>
  <sheetViews>
    <sheetView workbookViewId="0">
      <selection activeCell="D15" sqref="D15"/>
    </sheetView>
  </sheetViews>
  <sheetFormatPr defaultRowHeight="13.5" x14ac:dyDescent="0.3"/>
  <cols>
    <col min="2" max="2" width="32.53125" customWidth="1"/>
    <col min="3" max="3" width="13" style="9" bestFit="1" customWidth="1"/>
    <col min="4" max="4" width="12.19921875" style="9" bestFit="1" customWidth="1"/>
    <col min="5" max="5" width="21.06640625" bestFit="1" customWidth="1"/>
  </cols>
  <sheetData>
    <row r="4" spans="2:5" ht="13.9" thickBot="1" x14ac:dyDescent="0.35"/>
    <row r="5" spans="2:5" ht="13.9" thickBot="1" x14ac:dyDescent="0.35">
      <c r="B5" s="22" t="s">
        <v>38</v>
      </c>
      <c r="C5" s="25" t="s">
        <v>39</v>
      </c>
      <c r="D5" s="25" t="s">
        <v>40</v>
      </c>
    </row>
    <row r="6" spans="2:5" ht="13.9" thickBot="1" x14ac:dyDescent="0.35">
      <c r="B6" s="23" t="s">
        <v>41</v>
      </c>
      <c r="C6" s="26">
        <v>9943292145.1599998</v>
      </c>
      <c r="D6" s="26">
        <v>4666922982.5299997</v>
      </c>
    </row>
    <row r="7" spans="2:5" ht="13.9" thickBot="1" x14ac:dyDescent="0.35">
      <c r="B7" s="23" t="s">
        <v>42</v>
      </c>
      <c r="C7" s="26"/>
      <c r="D7" s="26"/>
    </row>
    <row r="8" spans="2:5" ht="13.9" thickBot="1" x14ac:dyDescent="0.35">
      <c r="B8" s="23" t="s">
        <v>43</v>
      </c>
      <c r="C8" s="26">
        <v>9943292145.1599998</v>
      </c>
      <c r="D8" s="26">
        <v>4666922982.5299997</v>
      </c>
    </row>
    <row r="9" spans="2:5" ht="13.9" thickBot="1" x14ac:dyDescent="0.35">
      <c r="B9" s="23" t="s">
        <v>44</v>
      </c>
      <c r="C9" s="26">
        <v>9702790052.4599991</v>
      </c>
      <c r="D9" s="26">
        <v>7023998833.3900003</v>
      </c>
    </row>
    <row r="10" spans="2:5" ht="13.9" thickBot="1" x14ac:dyDescent="0.35">
      <c r="B10" s="23" t="s">
        <v>45</v>
      </c>
      <c r="C10" s="26"/>
      <c r="D10" s="26">
        <v>227708487.81</v>
      </c>
    </row>
    <row r="11" spans="2:5" ht="13.9" thickBot="1" x14ac:dyDescent="0.35">
      <c r="B11" s="23" t="s">
        <v>46</v>
      </c>
      <c r="C11" s="26"/>
      <c r="D11" s="26"/>
    </row>
    <row r="12" spans="2:5" ht="13.9" thickBot="1" x14ac:dyDescent="0.35">
      <c r="B12" s="23" t="s">
        <v>47</v>
      </c>
      <c r="C12" s="26"/>
      <c r="D12" s="26"/>
    </row>
    <row r="13" spans="2:5" ht="13.9" thickBot="1" x14ac:dyDescent="0.35">
      <c r="B13" s="23" t="s">
        <v>48</v>
      </c>
      <c r="C13" s="26">
        <v>5824342923.54</v>
      </c>
      <c r="D13" s="26">
        <v>1519921182.95</v>
      </c>
    </row>
    <row r="14" spans="2:5" ht="13.9" thickBot="1" x14ac:dyDescent="0.35">
      <c r="B14" s="23" t="s">
        <v>49</v>
      </c>
      <c r="C14" s="26"/>
      <c r="D14" s="26"/>
    </row>
    <row r="15" spans="2:5" ht="13.9" thickBot="1" x14ac:dyDescent="0.35">
      <c r="B15" s="23" t="s">
        <v>50</v>
      </c>
      <c r="C15" s="26">
        <v>58754166.670000002</v>
      </c>
      <c r="D15" s="26"/>
    </row>
    <row r="16" spans="2:5" ht="13.9" thickBot="1" x14ac:dyDescent="0.35">
      <c r="B16" s="24" t="s">
        <v>51</v>
      </c>
      <c r="C16" s="27">
        <v>13762985107.41</v>
      </c>
      <c r="D16" s="27">
        <v>9943292145.1599998</v>
      </c>
      <c r="E16" s="12">
        <f>C6+C9-C13-C15</f>
        <v>13762985107.409998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78"/>
  <sheetViews>
    <sheetView topLeftCell="D1" workbookViewId="0">
      <selection activeCell="G11" sqref="G11:H14"/>
    </sheetView>
  </sheetViews>
  <sheetFormatPr defaultRowHeight="13.5" x14ac:dyDescent="0.3"/>
  <cols>
    <col min="2" max="2" width="20.46484375" customWidth="1"/>
    <col min="3" max="3" width="55.265625" customWidth="1"/>
    <col min="4" max="4" width="20.46484375" style="9" customWidth="1"/>
    <col min="5" max="5" width="20.06640625" style="9" customWidth="1"/>
    <col min="6" max="6" width="18.33203125" bestFit="1" customWidth="1"/>
    <col min="7" max="7" width="17.9296875" bestFit="1" customWidth="1"/>
    <col min="8" max="8" width="18.59765625" customWidth="1"/>
    <col min="9" max="9" width="16.796875" bestFit="1" customWidth="1"/>
    <col min="10" max="10" width="17.19921875" customWidth="1"/>
  </cols>
  <sheetData>
    <row r="1" spans="2:10" x14ac:dyDescent="0.3">
      <c r="D1" s="9">
        <v>0</v>
      </c>
      <c r="E1" s="9">
        <v>0</v>
      </c>
    </row>
    <row r="2" spans="2:10" ht="13.9" x14ac:dyDescent="0.35">
      <c r="D2" s="2" t="s">
        <v>20</v>
      </c>
      <c r="E2" s="1" t="s">
        <v>21</v>
      </c>
    </row>
    <row r="3" spans="2:10" ht="13.9" x14ac:dyDescent="0.35">
      <c r="B3" s="4" t="s">
        <v>22</v>
      </c>
      <c r="C3" s="10"/>
      <c r="D3" s="11">
        <v>66666197.022500008</v>
      </c>
      <c r="E3" s="11">
        <v>13809102.752500007</v>
      </c>
      <c r="F3" s="12"/>
      <c r="G3" t="s">
        <v>56</v>
      </c>
      <c r="H3" t="s">
        <v>58</v>
      </c>
      <c r="I3" t="s">
        <v>64</v>
      </c>
      <c r="J3" t="s">
        <v>65</v>
      </c>
    </row>
    <row r="4" spans="2:10" s="16" customFormat="1" ht="13.9" x14ac:dyDescent="0.35">
      <c r="B4" s="13"/>
      <c r="C4" s="18" t="s">
        <v>52</v>
      </c>
      <c r="D4" s="17">
        <v>6827931.3449999988</v>
      </c>
      <c r="E4" s="17">
        <v>3198959.6899999976</v>
      </c>
      <c r="F4" s="16" t="s">
        <v>35</v>
      </c>
      <c r="G4" s="21">
        <f>+D3-D4-D6-D9-D12</f>
        <v>51487724.914999999</v>
      </c>
      <c r="H4" s="17">
        <f>+E3-E4-E6-E9-E12</f>
        <v>11345050.717500005</v>
      </c>
      <c r="I4" s="21">
        <f>D9</f>
        <v>3843888.5150000006</v>
      </c>
      <c r="J4" s="21">
        <f>E9</f>
        <v>1977921.5124999993</v>
      </c>
    </row>
    <row r="5" spans="2:10" ht="13.9" x14ac:dyDescent="0.35">
      <c r="B5" s="2"/>
      <c r="C5" s="1" t="s">
        <v>4</v>
      </c>
      <c r="D5" s="9">
        <v>2492212.1349999979</v>
      </c>
      <c r="E5" s="9">
        <v>792497.72499999776</v>
      </c>
      <c r="F5" t="s">
        <v>37</v>
      </c>
      <c r="G5" s="12">
        <f>+D18-D19-D21-D24-D27</f>
        <v>-24800784.367499992</v>
      </c>
      <c r="H5" s="9">
        <f>+E18-E19-E21-E24-E27</f>
        <v>-18498144.887499996</v>
      </c>
      <c r="I5" s="12">
        <f>D24</f>
        <v>-1865967.0025000013</v>
      </c>
      <c r="J5" s="12">
        <f>E24</f>
        <v>-1371443.7249999978</v>
      </c>
    </row>
    <row r="6" spans="2:10" s="16" customFormat="1" ht="13.9" x14ac:dyDescent="0.35">
      <c r="B6" s="13"/>
      <c r="C6" s="18" t="s">
        <v>53</v>
      </c>
      <c r="D6" s="17">
        <v>2830212.9675000086</v>
      </c>
      <c r="E6" s="17">
        <v>-1714429.5924999937</v>
      </c>
      <c r="F6" s="16" t="s">
        <v>62</v>
      </c>
      <c r="G6" s="21">
        <f>+D33</f>
        <v>-15341889.83</v>
      </c>
      <c r="H6" s="17">
        <f>+E33</f>
        <v>0</v>
      </c>
      <c r="I6" s="21">
        <f>D39</f>
        <v>0</v>
      </c>
      <c r="J6" s="21">
        <f>E39</f>
        <v>0</v>
      </c>
    </row>
    <row r="7" spans="2:10" ht="13.9" x14ac:dyDescent="0.35">
      <c r="B7" s="2"/>
      <c r="C7" s="1" t="s">
        <v>6</v>
      </c>
      <c r="D7" s="9">
        <v>2231924.5225000009</v>
      </c>
      <c r="E7" s="9">
        <v>381207.7974999994</v>
      </c>
      <c r="F7" t="s">
        <v>36</v>
      </c>
      <c r="G7" s="12">
        <f>+D48-D49-D51-D54-D57</f>
        <v>-11345050.717500005</v>
      </c>
      <c r="H7" s="9">
        <f>+E48-E49-E51-E54-E57</f>
        <v>7153094.1699999943</v>
      </c>
      <c r="I7" s="12">
        <f>D54</f>
        <v>-1977921.5124999993</v>
      </c>
      <c r="J7" s="12">
        <f>E54</f>
        <v>-606477.78750000149</v>
      </c>
    </row>
    <row r="8" spans="2:10" s="29" customFormat="1" ht="13.9" x14ac:dyDescent="0.35">
      <c r="B8" s="32"/>
      <c r="C8" s="35" t="s">
        <v>26</v>
      </c>
      <c r="D8" s="31">
        <v>10215907.785000004</v>
      </c>
      <c r="E8" s="31">
        <v>6020117.8525000066</v>
      </c>
    </row>
    <row r="9" spans="2:10" s="40" customFormat="1" ht="13.9" x14ac:dyDescent="0.35">
      <c r="B9" s="36"/>
      <c r="C9" s="37" t="s">
        <v>8</v>
      </c>
      <c r="D9" s="42">
        <v>3843888.5150000006</v>
      </c>
      <c r="E9" s="42">
        <v>1977921.5124999993</v>
      </c>
    </row>
    <row r="10" spans="2:10" ht="13.9" x14ac:dyDescent="0.35">
      <c r="B10" s="2"/>
      <c r="C10" s="1" t="s">
        <v>9</v>
      </c>
      <c r="D10" s="9">
        <v>1539137.2925000042</v>
      </c>
      <c r="E10" s="9">
        <v>-1750781.0674999952</v>
      </c>
    </row>
    <row r="11" spans="2:10" ht="13.9" x14ac:dyDescent="0.35">
      <c r="B11" s="2"/>
      <c r="C11" s="1" t="s">
        <v>10</v>
      </c>
      <c r="D11" s="9">
        <v>5468477.3575000018</v>
      </c>
      <c r="E11" s="9">
        <v>985665.91750000417</v>
      </c>
      <c r="G11" s="12"/>
      <c r="H11" s="12"/>
    </row>
    <row r="12" spans="2:10" s="16" customFormat="1" ht="13.9" x14ac:dyDescent="0.35">
      <c r="B12" s="13"/>
      <c r="C12" s="18" t="s">
        <v>54</v>
      </c>
      <c r="D12" s="17">
        <v>1676439.2799999993</v>
      </c>
      <c r="E12" s="17">
        <v>-998399.57500000112</v>
      </c>
      <c r="G12" s="12"/>
      <c r="H12" s="12"/>
    </row>
    <row r="13" spans="2:10" ht="13.9" x14ac:dyDescent="0.35">
      <c r="B13" s="2"/>
      <c r="C13" s="1" t="s">
        <v>12</v>
      </c>
      <c r="D13" s="9">
        <v>4839174.3900000006</v>
      </c>
      <c r="E13" s="9">
        <v>2894553.1550000012</v>
      </c>
      <c r="G13" s="12"/>
      <c r="H13" s="12"/>
    </row>
    <row r="14" spans="2:10" ht="13.9" x14ac:dyDescent="0.35">
      <c r="B14" s="2"/>
      <c r="C14" s="1" t="s">
        <v>13</v>
      </c>
      <c r="D14" s="9">
        <v>1079684.1849999987</v>
      </c>
      <c r="E14" s="9">
        <v>0</v>
      </c>
      <c r="G14" s="12"/>
      <c r="H14" s="12"/>
    </row>
    <row r="15" spans="2:10" ht="13.9" x14ac:dyDescent="0.35">
      <c r="B15" s="2"/>
      <c r="C15" s="1" t="s">
        <v>14</v>
      </c>
      <c r="D15" s="9">
        <v>7631817.4174999893</v>
      </c>
      <c r="E15" s="9">
        <v>2021789.3374999911</v>
      </c>
      <c r="H15" s="12"/>
    </row>
    <row r="16" spans="2:10" ht="13.9" x14ac:dyDescent="0.35">
      <c r="B16" s="2"/>
      <c r="C16" s="1" t="s">
        <v>15</v>
      </c>
      <c r="D16" s="9">
        <v>6596382.1750000007</v>
      </c>
      <c r="E16" s="9">
        <v>0</v>
      </c>
    </row>
    <row r="17" spans="2:6" ht="13.9" x14ac:dyDescent="0.35">
      <c r="B17" s="2"/>
      <c r="C17" s="1" t="s">
        <v>16</v>
      </c>
      <c r="D17" s="9">
        <v>9393007.6549999993</v>
      </c>
      <c r="E17" s="9">
        <v>0</v>
      </c>
    </row>
    <row r="18" spans="2:6" ht="13.9" x14ac:dyDescent="0.35">
      <c r="B18" s="4" t="s">
        <v>23</v>
      </c>
      <c r="C18" s="10"/>
      <c r="D18" s="11">
        <v>-37515204.439999998</v>
      </c>
      <c r="E18" s="11">
        <v>-19587888.317500003</v>
      </c>
      <c r="F18" s="12"/>
    </row>
    <row r="19" spans="2:6" s="16" customFormat="1" ht="13.9" x14ac:dyDescent="0.35">
      <c r="B19" s="13"/>
      <c r="C19" s="14" t="s">
        <v>3</v>
      </c>
      <c r="D19" s="17">
        <v>-3628971.6550000012</v>
      </c>
      <c r="E19" s="17">
        <v>-2431128.8725000024</v>
      </c>
    </row>
    <row r="20" spans="2:6" ht="13.9" x14ac:dyDescent="0.35">
      <c r="B20" s="2"/>
      <c r="C20" s="1" t="s">
        <v>4</v>
      </c>
      <c r="D20" s="9">
        <v>-1699714.4100000001</v>
      </c>
      <c r="E20" s="9">
        <v>-792497.72499999776</v>
      </c>
    </row>
    <row r="21" spans="2:6" s="16" customFormat="1" ht="13.9" x14ac:dyDescent="0.35">
      <c r="B21" s="13"/>
      <c r="C21" s="14" t="s">
        <v>5</v>
      </c>
      <c r="D21" s="17">
        <v>-4544642.5600000024</v>
      </c>
      <c r="E21" s="17">
        <v>1714429.5924999937</v>
      </c>
    </row>
    <row r="22" spans="2:6" ht="13.9" x14ac:dyDescent="0.35">
      <c r="B22" s="2"/>
      <c r="C22" s="1" t="s">
        <v>6</v>
      </c>
      <c r="D22" s="9">
        <v>-1850716.7250000015</v>
      </c>
      <c r="E22" s="9">
        <v>-381207.7974999994</v>
      </c>
    </row>
    <row r="23" spans="2:6" s="29" customFormat="1" ht="13.9" x14ac:dyDescent="0.35">
      <c r="B23" s="32"/>
      <c r="C23" s="33" t="s">
        <v>7</v>
      </c>
      <c r="D23" s="31">
        <v>-4195789.9324999973</v>
      </c>
      <c r="E23" s="31">
        <v>-6412514.6499999985</v>
      </c>
    </row>
    <row r="24" spans="2:6" s="40" customFormat="1" ht="13.9" x14ac:dyDescent="0.35">
      <c r="B24" s="36"/>
      <c r="C24" s="37" t="s">
        <v>8</v>
      </c>
      <c r="D24" s="42">
        <v>-1865967.0025000013</v>
      </c>
      <c r="E24" s="42">
        <v>-1371443.7249999978</v>
      </c>
    </row>
    <row r="25" spans="2:6" ht="13.9" x14ac:dyDescent="0.35">
      <c r="B25" s="2"/>
      <c r="C25" s="1" t="s">
        <v>9</v>
      </c>
      <c r="D25" s="9">
        <v>-3289918.3599999994</v>
      </c>
      <c r="E25" s="9">
        <v>-4452474.4800000042</v>
      </c>
    </row>
    <row r="26" spans="2:6" ht="13.9" x14ac:dyDescent="0.35">
      <c r="B26" s="2"/>
      <c r="C26" s="1" t="s">
        <v>10</v>
      </c>
      <c r="D26" s="9">
        <v>-4482811.4399999976</v>
      </c>
      <c r="E26" s="9">
        <v>-985665.91750000417</v>
      </c>
    </row>
    <row r="27" spans="2:6" s="16" customFormat="1" ht="13.9" x14ac:dyDescent="0.35">
      <c r="B27" s="13"/>
      <c r="C27" s="14" t="s">
        <v>11</v>
      </c>
      <c r="D27" s="17">
        <v>-2674838.8550000004</v>
      </c>
      <c r="E27" s="17">
        <v>998399.57500000112</v>
      </c>
    </row>
    <row r="28" spans="2:6" ht="13.9" x14ac:dyDescent="0.35">
      <c r="B28" s="2"/>
      <c r="C28" s="1" t="s">
        <v>12</v>
      </c>
      <c r="D28" s="9">
        <v>-1944621.2349999994</v>
      </c>
      <c r="E28" s="9">
        <v>-3451994.9800000042</v>
      </c>
    </row>
    <row r="29" spans="2:6" ht="13.9" x14ac:dyDescent="0.35">
      <c r="B29" s="2"/>
      <c r="C29" s="1" t="s">
        <v>13</v>
      </c>
      <c r="D29" s="9">
        <v>-1079684.1849999987</v>
      </c>
      <c r="E29" s="9">
        <v>0</v>
      </c>
    </row>
    <row r="30" spans="2:6" ht="13.9" x14ac:dyDescent="0.35">
      <c r="B30" s="2"/>
      <c r="C30" s="1" t="s">
        <v>14</v>
      </c>
      <c r="D30" s="9">
        <v>-5610028.0799999982</v>
      </c>
      <c r="E30" s="9">
        <v>-2021789.3374999911</v>
      </c>
    </row>
    <row r="31" spans="2:6" ht="13.9" x14ac:dyDescent="0.35">
      <c r="B31" s="2"/>
      <c r="C31" s="1" t="s">
        <v>15</v>
      </c>
      <c r="D31" s="9">
        <v>-542500</v>
      </c>
      <c r="E31" s="9">
        <v>0</v>
      </c>
    </row>
    <row r="32" spans="2:6" ht="13.9" x14ac:dyDescent="0.35">
      <c r="B32" s="2"/>
      <c r="C32" s="1" t="s">
        <v>16</v>
      </c>
      <c r="D32" s="9">
        <v>-105000</v>
      </c>
      <c r="E32" s="9">
        <v>0</v>
      </c>
    </row>
    <row r="33" spans="2:6" ht="13.9" x14ac:dyDescent="0.35">
      <c r="B33" s="4" t="s">
        <v>24</v>
      </c>
      <c r="C33" s="10"/>
      <c r="D33" s="11">
        <v>-15341889.83</v>
      </c>
      <c r="E33" s="11">
        <v>0</v>
      </c>
    </row>
    <row r="34" spans="2:6" s="16" customFormat="1" ht="13.9" x14ac:dyDescent="0.35">
      <c r="B34" s="13"/>
      <c r="C34" s="14" t="s">
        <v>3</v>
      </c>
      <c r="D34" s="17">
        <v>0</v>
      </c>
      <c r="E34" s="17"/>
    </row>
    <row r="35" spans="2:6" ht="13.9" x14ac:dyDescent="0.35">
      <c r="B35" s="2"/>
      <c r="C35" s="1" t="s">
        <v>4</v>
      </c>
      <c r="D35" s="9">
        <v>0</v>
      </c>
    </row>
    <row r="36" spans="2:6" s="16" customFormat="1" ht="13.9" x14ac:dyDescent="0.35">
      <c r="B36" s="13"/>
      <c r="C36" s="14" t="s">
        <v>5</v>
      </c>
      <c r="D36" s="17">
        <v>0</v>
      </c>
      <c r="E36" s="17"/>
    </row>
    <row r="37" spans="2:6" ht="13.9" x14ac:dyDescent="0.35">
      <c r="B37" s="2"/>
      <c r="C37" s="1" t="s">
        <v>6</v>
      </c>
      <c r="D37" s="9">
        <v>0</v>
      </c>
    </row>
    <row r="38" spans="2:6" s="29" customFormat="1" ht="13.9" x14ac:dyDescent="0.35">
      <c r="B38" s="32"/>
      <c r="C38" s="33" t="s">
        <v>7</v>
      </c>
      <c r="D38" s="31">
        <v>0</v>
      </c>
      <c r="E38" s="31"/>
    </row>
    <row r="39" spans="2:6" s="40" customFormat="1" ht="13.9" x14ac:dyDescent="0.35">
      <c r="B39" s="36"/>
      <c r="C39" s="37" t="s">
        <v>8</v>
      </c>
      <c r="D39" s="42">
        <v>0</v>
      </c>
      <c r="E39" s="42"/>
    </row>
    <row r="40" spans="2:6" ht="13.9" x14ac:dyDescent="0.35">
      <c r="B40" s="2"/>
      <c r="C40" s="1" t="s">
        <v>9</v>
      </c>
      <c r="D40" s="9">
        <v>0</v>
      </c>
    </row>
    <row r="41" spans="2:6" ht="13.9" x14ac:dyDescent="0.35">
      <c r="B41" s="2"/>
      <c r="C41" s="1" t="s">
        <v>10</v>
      </c>
      <c r="D41" s="9">
        <v>0</v>
      </c>
    </row>
    <row r="42" spans="2:6" s="16" customFormat="1" ht="13.9" x14ac:dyDescent="0.35">
      <c r="B42" s="13"/>
      <c r="C42" s="14" t="s">
        <v>11</v>
      </c>
      <c r="D42" s="17">
        <v>0</v>
      </c>
      <c r="E42" s="17"/>
    </row>
    <row r="43" spans="2:6" ht="13.9" x14ac:dyDescent="0.35">
      <c r="B43" s="2"/>
      <c r="C43" s="1" t="s">
        <v>12</v>
      </c>
      <c r="D43" s="9">
        <v>0</v>
      </c>
    </row>
    <row r="44" spans="2:6" ht="13.9" x14ac:dyDescent="0.35">
      <c r="B44" s="2"/>
      <c r="C44" s="1" t="s">
        <v>13</v>
      </c>
      <c r="D44" s="9">
        <v>0</v>
      </c>
    </row>
    <row r="45" spans="2:6" ht="13.9" x14ac:dyDescent="0.35">
      <c r="B45" s="2"/>
      <c r="C45" s="1" t="s">
        <v>14</v>
      </c>
      <c r="D45" s="9">
        <v>0</v>
      </c>
    </row>
    <row r="46" spans="2:6" ht="13.9" x14ac:dyDescent="0.35">
      <c r="B46" s="2"/>
      <c r="C46" s="1" t="s">
        <v>15</v>
      </c>
      <c r="D46" s="9">
        <v>-6053882.1750000007</v>
      </c>
    </row>
    <row r="47" spans="2:6" ht="13.9" x14ac:dyDescent="0.35">
      <c r="B47" s="2"/>
      <c r="C47" s="1" t="s">
        <v>16</v>
      </c>
      <c r="D47" s="9">
        <v>-9288007.6549999993</v>
      </c>
    </row>
    <row r="48" spans="2:6" ht="13.9" x14ac:dyDescent="0.35">
      <c r="B48" s="4" t="s">
        <v>25</v>
      </c>
      <c r="C48" s="10"/>
      <c r="D48" s="11">
        <v>-13809102.752500007</v>
      </c>
      <c r="E48" s="11">
        <v>5778785.5649999976</v>
      </c>
      <c r="F48" s="12"/>
    </row>
    <row r="49" spans="2:5" s="16" customFormat="1" ht="13.9" x14ac:dyDescent="0.35">
      <c r="B49" s="13"/>
      <c r="C49" s="14" t="s">
        <v>3</v>
      </c>
      <c r="D49" s="17">
        <v>-3198959.6899999976</v>
      </c>
      <c r="E49" s="17">
        <v>-767830.81749999523</v>
      </c>
    </row>
    <row r="50" spans="2:5" ht="13.9" x14ac:dyDescent="0.35">
      <c r="B50" s="2"/>
      <c r="C50" s="1" t="s">
        <v>4</v>
      </c>
      <c r="D50" s="9">
        <v>-792497.72499999776</v>
      </c>
      <c r="E50" s="9">
        <v>0</v>
      </c>
    </row>
    <row r="51" spans="2:5" s="16" customFormat="1" ht="13.9" x14ac:dyDescent="0.35">
      <c r="B51" s="13"/>
      <c r="C51" s="14" t="s">
        <v>5</v>
      </c>
      <c r="D51" s="17">
        <v>1714429.5924999937</v>
      </c>
      <c r="E51" s="17">
        <v>0</v>
      </c>
    </row>
    <row r="52" spans="2:5" ht="13.9" x14ac:dyDescent="0.35">
      <c r="B52" s="2"/>
      <c r="C52" s="1" t="s">
        <v>6</v>
      </c>
      <c r="D52" s="9">
        <v>-381207.7974999994</v>
      </c>
      <c r="E52" s="9">
        <v>0</v>
      </c>
    </row>
    <row r="53" spans="2:5" s="29" customFormat="1" ht="13.9" x14ac:dyDescent="0.35">
      <c r="B53" s="32"/>
      <c r="C53" s="33" t="s">
        <v>7</v>
      </c>
      <c r="D53" s="31">
        <v>-6020117.8525000066</v>
      </c>
      <c r="E53" s="31">
        <v>392396.79749999195</v>
      </c>
    </row>
    <row r="54" spans="2:5" s="40" customFormat="1" ht="13.9" x14ac:dyDescent="0.35">
      <c r="B54" s="36"/>
      <c r="C54" s="37" t="s">
        <v>8</v>
      </c>
      <c r="D54" s="42">
        <v>-1977921.5124999993</v>
      </c>
      <c r="E54" s="42">
        <v>-606477.78750000149</v>
      </c>
    </row>
    <row r="55" spans="2:5" ht="13.9" x14ac:dyDescent="0.35">
      <c r="B55" s="2"/>
      <c r="C55" s="1" t="s">
        <v>9</v>
      </c>
      <c r="D55" s="9">
        <v>1750781.0674999952</v>
      </c>
      <c r="E55" s="9">
        <v>6203255.5474999994</v>
      </c>
    </row>
    <row r="56" spans="2:5" ht="13.9" x14ac:dyDescent="0.35">
      <c r="B56" s="2"/>
      <c r="C56" s="1" t="s">
        <v>10</v>
      </c>
      <c r="D56" s="9">
        <v>-985665.91750000417</v>
      </c>
      <c r="E56" s="9">
        <v>0</v>
      </c>
    </row>
    <row r="57" spans="2:5" s="16" customFormat="1" ht="13.9" x14ac:dyDescent="0.35">
      <c r="B57" s="13"/>
      <c r="C57" s="14" t="s">
        <v>11</v>
      </c>
      <c r="D57" s="17">
        <v>998399.57500000112</v>
      </c>
      <c r="E57" s="17">
        <v>0</v>
      </c>
    </row>
    <row r="58" spans="2:5" ht="13.9" x14ac:dyDescent="0.35">
      <c r="B58" s="2"/>
      <c r="C58" s="1" t="s">
        <v>12</v>
      </c>
      <c r="D58" s="9">
        <v>-2894553.1550000012</v>
      </c>
      <c r="E58" s="9">
        <v>557441.82500000298</v>
      </c>
    </row>
    <row r="59" spans="2:5" ht="13.9" x14ac:dyDescent="0.35">
      <c r="B59" s="2"/>
      <c r="C59" s="1" t="s">
        <v>13</v>
      </c>
      <c r="D59" s="9">
        <v>0</v>
      </c>
      <c r="E59" s="9">
        <v>0</v>
      </c>
    </row>
    <row r="60" spans="2:5" ht="13.9" x14ac:dyDescent="0.35">
      <c r="B60" s="2"/>
      <c r="C60" s="1" t="s">
        <v>14</v>
      </c>
      <c r="D60" s="9">
        <v>-2021789.3374999911</v>
      </c>
      <c r="E60" s="9">
        <v>0</v>
      </c>
    </row>
    <row r="61" spans="2:5" ht="13.9" x14ac:dyDescent="0.35">
      <c r="B61" s="2"/>
      <c r="C61" s="1" t="s">
        <v>15</v>
      </c>
      <c r="D61" s="9">
        <v>0</v>
      </c>
      <c r="E61" s="9">
        <v>0</v>
      </c>
    </row>
    <row r="62" spans="2:5" ht="13.9" x14ac:dyDescent="0.35">
      <c r="B62" s="2"/>
      <c r="C62" s="1" t="s">
        <v>16</v>
      </c>
      <c r="D62" s="9">
        <v>0</v>
      </c>
      <c r="E62" s="9">
        <v>0</v>
      </c>
    </row>
    <row r="63" spans="2:5" s="29" customFormat="1" x14ac:dyDescent="0.3">
      <c r="D63" s="31"/>
      <c r="E63" s="31"/>
    </row>
    <row r="64" spans="2:5" s="29" customFormat="1" x14ac:dyDescent="0.3">
      <c r="D64" s="31"/>
      <c r="E64" s="31"/>
    </row>
    <row r="65" spans="2:2" ht="13.9" x14ac:dyDescent="0.35">
      <c r="B65" s="1"/>
    </row>
    <row r="66" spans="2:2" ht="13.9" x14ac:dyDescent="0.35">
      <c r="B66" s="1"/>
    </row>
    <row r="67" spans="2:2" ht="13.9" x14ac:dyDescent="0.35">
      <c r="B67" s="1"/>
    </row>
    <row r="68" spans="2:2" ht="13.9" x14ac:dyDescent="0.35">
      <c r="B68" s="1"/>
    </row>
    <row r="69" spans="2:2" ht="13.9" x14ac:dyDescent="0.35">
      <c r="B69" s="1"/>
    </row>
    <row r="70" spans="2:2" ht="13.9" x14ac:dyDescent="0.35">
      <c r="B70" s="1"/>
    </row>
    <row r="71" spans="2:2" ht="13.9" x14ac:dyDescent="0.35">
      <c r="B71" s="1"/>
    </row>
    <row r="72" spans="2:2" ht="13.9" x14ac:dyDescent="0.35">
      <c r="B72" s="1"/>
    </row>
    <row r="73" spans="2:2" ht="13.9" x14ac:dyDescent="0.35">
      <c r="B73" s="1"/>
    </row>
    <row r="74" spans="2:2" ht="13.9" x14ac:dyDescent="0.35">
      <c r="B74" s="1"/>
    </row>
    <row r="75" spans="2:2" ht="13.9" x14ac:dyDescent="0.35">
      <c r="B75" s="1"/>
    </row>
    <row r="76" spans="2:2" ht="13.9" x14ac:dyDescent="0.35">
      <c r="B76" s="1"/>
    </row>
    <row r="77" spans="2:2" ht="13.9" x14ac:dyDescent="0.35">
      <c r="B77" s="1"/>
    </row>
    <row r="78" spans="2:2" ht="13.9" x14ac:dyDescent="0.35">
      <c r="B78" s="1"/>
    </row>
  </sheetData>
  <autoFilter ref="B3:F62" xr:uid="{2BF23325-1F57-42AE-875E-620BD921A21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投资性房地产</vt:lpstr>
      <vt:lpstr>Sheet1</vt:lpstr>
      <vt:lpstr>递延所得税负债</vt:lpstr>
      <vt:lpstr>Sheet1!OLE_LINK43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Cfldcn</dc:creator>
  <cp:lastModifiedBy>高伟</cp:lastModifiedBy>
  <dcterms:created xsi:type="dcterms:W3CDTF">2019-04-22T09:24:22Z</dcterms:created>
  <dcterms:modified xsi:type="dcterms:W3CDTF">2019-05-01T07:55:41Z</dcterms:modified>
</cp:coreProperties>
</file>