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yyuan/Dropbox/Workspace/Github/ncov/tracing_hk_wave3/"/>
    </mc:Choice>
  </mc:AlternateContent>
  <xr:revisionPtr revIDLastSave="0" documentId="13_ncr:1_{D75BB889-8AF6-C64C-942A-C4212561CC83}" xr6:coauthVersionLast="47" xr6:coauthVersionMax="47" xr10:uidLastSave="{00000000-0000-0000-0000-000000000000}"/>
  <bookViews>
    <workbookView xWindow="4880" yWindow="500" windowWidth="21280" windowHeight="18040" xr2:uid="{90AC7683-8032-5946-9E0B-E0A7EA52054A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2" l="1"/>
  <c r="G16" i="2" l="1"/>
  <c r="G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" i="2"/>
  <c r="C34" i="2"/>
  <c r="B34" i="2"/>
  <c r="C33" i="2"/>
  <c r="B33" i="2"/>
  <c r="D34" i="2" l="1"/>
  <c r="D33" i="2"/>
</calcChain>
</file>

<file path=xl/sharedStrings.xml><?xml version="1.0" encoding="utf-8"?>
<sst xmlns="http://schemas.openxmlformats.org/spreadsheetml/2006/main" count="18" uniqueCount="18">
  <si>
    <t>https://www.medrxiv.org/content/10.1101/2020.05.10.20097543v3</t>
  </si>
  <si>
    <t>Total Arrival</t>
  </si>
  <si>
    <t>https://www.info.gov.hk/gia/general/202010/21/P2020102100741p.htm</t>
  </si>
  <si>
    <t>Airport</t>
  </si>
  <si>
    <t>Non airport</t>
  </si>
  <si>
    <t>Date</t>
  </si>
  <si>
    <t>Total exempted in June</t>
  </si>
  <si>
    <t>Total exempted per day in June</t>
  </si>
  <si>
    <t>Souces:</t>
  </si>
  <si>
    <t>Total passengers</t>
  </si>
  <si>
    <t>Total passengers per day</t>
  </si>
  <si>
    <r>
      <t>The proportion of exempted (</t>
    </r>
    <r>
      <rPr>
        <sz val="10"/>
        <color theme="1"/>
        <rFont val="Calibri"/>
        <family val="2"/>
      </rPr>
      <t>ρ</t>
    </r>
    <r>
      <rPr>
        <sz val="10"/>
        <color theme="1"/>
        <rFont val="Calibri"/>
        <family val="2"/>
        <scheme val="minor"/>
      </rPr>
      <t>) = 
Total exmpted per day / Total passengers per day x Proportion of asymptomatic cases</t>
    </r>
  </si>
  <si>
    <t>Souces: https://www.immd.gov.hk/eng/message_from_us/stat6.html</t>
  </si>
  <si>
    <t>Proportion of asymptomatic cases</t>
  </si>
  <si>
    <t>Table 1. Daily number of passengers.</t>
  </si>
  <si>
    <t>Table 2. Daily number of exempted cases.</t>
  </si>
  <si>
    <t>Table 3. Estimated number of undetected imported cases (see Supplemantary Material).</t>
  </si>
  <si>
    <t>#Undetected imported cases/
#Reported imported cases (ρ/(1-ρ))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</si>
</sst>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3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Font="1" applyFill="1" applyBorder="1"/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14" fontId="1" fillId="0" borderId="4" xfId="0" applyNumberFormat="1" applyFont="1" applyBorder="1"/>
    <xf numFmtId="0" fontId="1" fillId="0" borderId="5" xfId="0" applyFont="1" applyBorder="1"/>
    <xf numFmtId="0" fontId="1" fillId="0" borderId="4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1" xfId="0" applyFont="1" applyBorder="1"/>
    <xf numFmtId="0" fontId="1" fillId="0" borderId="3" xfId="0" applyFont="1" applyBorder="1"/>
    <xf numFmtId="164" fontId="1" fillId="0" borderId="5" xfId="0" applyNumberFormat="1" applyFont="1" applyBorder="1"/>
    <xf numFmtId="0" fontId="1" fillId="0" borderId="6" xfId="0" applyFont="1" applyFill="1" applyBorder="1"/>
    <xf numFmtId="9" fontId="1" fillId="0" borderId="8" xfId="0" applyNumberFormat="1" applyFont="1" applyBorder="1"/>
    <xf numFmtId="165" fontId="1" fillId="0" borderId="5" xfId="0" applyNumberFormat="1" applyFont="1" applyBorder="1"/>
    <xf numFmtId="0" fontId="1" fillId="0" borderId="4" xfId="0" applyFont="1" applyBorder="1" applyAlignment="1">
      <alignment horizontal="left" wrapText="1"/>
    </xf>
    <xf numFmtId="165" fontId="1" fillId="0" borderId="8" xfId="0" applyNumberFormat="1" applyFont="1" applyBorder="1"/>
    <xf numFmtId="0" fontId="1" fillId="0" borderId="0" xfId="0" applyFont="1" applyFill="1"/>
    <xf numFmtId="0" fontId="1" fillId="0" borderId="1" xfId="0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0" fontId="1" fillId="0" borderId="4" xfId="0" applyFont="1" applyBorder="1" applyAlignment="1">
      <alignment wrapText="1"/>
    </xf>
    <xf numFmtId="0" fontId="1" fillId="0" borderId="6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C4185-303E-FF41-887D-71D61DF4F954}">
  <dimension ref="A1:I36"/>
  <sheetViews>
    <sheetView tabSelected="1" zoomScale="94" zoomScaleNormal="94" workbookViewId="0">
      <selection activeCell="F35" sqref="F35"/>
    </sheetView>
  </sheetViews>
  <sheetFormatPr baseColWidth="10" defaultColWidth="10.83203125" defaultRowHeight="16" x14ac:dyDescent="0.2"/>
  <cols>
    <col min="1" max="1" width="17.83203125" customWidth="1"/>
    <col min="2" max="4" width="10.6640625" customWidth="1"/>
    <col min="5" max="5" width="3.5" customWidth="1"/>
    <col min="6" max="6" width="38.6640625" customWidth="1"/>
    <col min="7" max="7" width="10.6640625" customWidth="1"/>
  </cols>
  <sheetData>
    <row r="1" spans="1:9" x14ac:dyDescent="0.2">
      <c r="A1" s="1" t="s">
        <v>14</v>
      </c>
      <c r="B1" s="1"/>
      <c r="C1" s="1"/>
      <c r="D1" s="1"/>
      <c r="E1" s="1"/>
      <c r="F1" s="1" t="s">
        <v>15</v>
      </c>
      <c r="G1" s="1"/>
      <c r="H1" s="1"/>
      <c r="I1" s="1"/>
    </row>
    <row r="2" spans="1:9" x14ac:dyDescent="0.2">
      <c r="A2" s="4" t="s">
        <v>5</v>
      </c>
      <c r="B2" s="5" t="s">
        <v>1</v>
      </c>
      <c r="C2" s="5" t="s">
        <v>3</v>
      </c>
      <c r="D2" s="6" t="s">
        <v>4</v>
      </c>
      <c r="E2" s="1"/>
      <c r="F2" s="13" t="s">
        <v>6</v>
      </c>
      <c r="G2" s="14">
        <v>45943</v>
      </c>
      <c r="H2" s="1"/>
      <c r="I2" s="1"/>
    </row>
    <row r="3" spans="1:9" x14ac:dyDescent="0.2">
      <c r="A3" s="7">
        <v>44348</v>
      </c>
      <c r="B3" s="2">
        <v>2095</v>
      </c>
      <c r="C3" s="2">
        <v>830</v>
      </c>
      <c r="D3" s="8">
        <f>B3-C3</f>
        <v>1265</v>
      </c>
      <c r="E3" s="1"/>
      <c r="F3" s="9" t="s">
        <v>7</v>
      </c>
      <c r="G3" s="15">
        <f>G2/30</f>
        <v>1531.4333333333334</v>
      </c>
      <c r="H3" s="1"/>
      <c r="I3" s="1"/>
    </row>
    <row r="4" spans="1:9" x14ac:dyDescent="0.2">
      <c r="A4" s="7">
        <v>44349</v>
      </c>
      <c r="B4" s="2">
        <v>1985</v>
      </c>
      <c r="C4" s="2">
        <v>1206</v>
      </c>
      <c r="D4" s="8">
        <f t="shared" ref="D4:D32" si="0">B4-C4</f>
        <v>779</v>
      </c>
      <c r="E4" s="1"/>
      <c r="F4" s="16" t="s">
        <v>13</v>
      </c>
      <c r="G4" s="17">
        <v>0.17</v>
      </c>
      <c r="H4" s="1"/>
      <c r="I4" s="1"/>
    </row>
    <row r="5" spans="1:9" x14ac:dyDescent="0.2">
      <c r="A5" s="7">
        <v>44350</v>
      </c>
      <c r="B5" s="2">
        <v>2419</v>
      </c>
      <c r="C5" s="2">
        <v>963</v>
      </c>
      <c r="D5" s="8">
        <f t="shared" si="0"/>
        <v>1456</v>
      </c>
      <c r="E5" s="1"/>
      <c r="F5" s="3" t="s">
        <v>8</v>
      </c>
      <c r="G5" s="1"/>
      <c r="H5" s="1"/>
      <c r="I5" s="1"/>
    </row>
    <row r="6" spans="1:9" ht="18" customHeight="1" x14ac:dyDescent="0.2">
      <c r="A6" s="7">
        <v>44351</v>
      </c>
      <c r="B6" s="2">
        <v>2672</v>
      </c>
      <c r="C6" s="2">
        <v>994</v>
      </c>
      <c r="D6" s="8">
        <f t="shared" si="0"/>
        <v>1678</v>
      </c>
      <c r="E6" s="1"/>
      <c r="F6" s="21" t="s">
        <v>2</v>
      </c>
      <c r="G6" s="21"/>
      <c r="H6" s="21"/>
      <c r="I6" s="21"/>
    </row>
    <row r="7" spans="1:9" x14ac:dyDescent="0.2">
      <c r="A7" s="7">
        <v>44352</v>
      </c>
      <c r="B7" s="2">
        <v>2873</v>
      </c>
      <c r="C7" s="2">
        <v>1119</v>
      </c>
      <c r="D7" s="8">
        <f t="shared" si="0"/>
        <v>1754</v>
      </c>
      <c r="E7" s="1"/>
      <c r="F7" s="1" t="s">
        <v>0</v>
      </c>
      <c r="G7" s="1"/>
      <c r="H7" s="1"/>
      <c r="I7" s="1"/>
    </row>
    <row r="8" spans="1:9" x14ac:dyDescent="0.2">
      <c r="A8" s="7">
        <v>44353</v>
      </c>
      <c r="B8" s="2">
        <v>2357</v>
      </c>
      <c r="C8" s="2">
        <v>580</v>
      </c>
      <c r="D8" s="8">
        <f t="shared" si="0"/>
        <v>1777</v>
      </c>
      <c r="E8" s="1"/>
      <c r="F8" s="1"/>
      <c r="G8" s="1"/>
      <c r="H8" s="1"/>
      <c r="I8" s="1"/>
    </row>
    <row r="9" spans="1:9" x14ac:dyDescent="0.2">
      <c r="A9" s="7">
        <v>44354</v>
      </c>
      <c r="B9" s="2">
        <v>3775</v>
      </c>
      <c r="C9" s="2">
        <v>1130</v>
      </c>
      <c r="D9" s="8">
        <f t="shared" si="0"/>
        <v>2645</v>
      </c>
      <c r="E9" s="1"/>
      <c r="F9" s="1"/>
      <c r="G9" s="1"/>
      <c r="H9" s="1"/>
      <c r="I9" s="1"/>
    </row>
    <row r="10" spans="1:9" x14ac:dyDescent="0.2">
      <c r="A10" s="7">
        <v>44355</v>
      </c>
      <c r="B10" s="2">
        <v>3465</v>
      </c>
      <c r="C10" s="2">
        <v>902</v>
      </c>
      <c r="D10" s="8">
        <f t="shared" si="0"/>
        <v>2563</v>
      </c>
      <c r="E10" s="1"/>
      <c r="F10" s="1" t="s">
        <v>16</v>
      </c>
      <c r="G10" s="1"/>
      <c r="H10" s="1"/>
      <c r="I10" s="1"/>
    </row>
    <row r="11" spans="1:9" x14ac:dyDescent="0.2">
      <c r="A11" s="7">
        <v>44356</v>
      </c>
      <c r="B11" s="2">
        <v>2451</v>
      </c>
      <c r="C11" s="2">
        <v>601</v>
      </c>
      <c r="D11" s="8">
        <f t="shared" si="0"/>
        <v>1850</v>
      </c>
      <c r="E11" s="1"/>
      <c r="F11" s="22" t="s">
        <v>11</v>
      </c>
      <c r="G11" s="14"/>
      <c r="H11" s="1"/>
      <c r="I11" s="1"/>
    </row>
    <row r="12" spans="1:9" x14ac:dyDescent="0.2">
      <c r="A12" s="7">
        <v>44357</v>
      </c>
      <c r="B12" s="2">
        <v>2516</v>
      </c>
      <c r="C12" s="2">
        <v>588</v>
      </c>
      <c r="D12" s="8">
        <f t="shared" si="0"/>
        <v>1928</v>
      </c>
      <c r="E12" s="1"/>
      <c r="F12" s="23"/>
      <c r="G12" s="18">
        <f>G3/B34*G4</f>
        <v>9.5437393843860352E-2</v>
      </c>
      <c r="H12" s="1"/>
      <c r="I12" s="1"/>
    </row>
    <row r="13" spans="1:9" x14ac:dyDescent="0.2">
      <c r="A13" s="7">
        <v>44358</v>
      </c>
      <c r="B13" s="2">
        <v>1945</v>
      </c>
      <c r="C13" s="2">
        <v>649</v>
      </c>
      <c r="D13" s="8">
        <f t="shared" si="0"/>
        <v>1296</v>
      </c>
      <c r="E13" s="1"/>
      <c r="F13" s="23"/>
      <c r="G13" s="8"/>
      <c r="H13" s="1"/>
      <c r="I13" s="1"/>
    </row>
    <row r="14" spans="1:9" ht="16" customHeight="1" x14ac:dyDescent="0.2">
      <c r="A14" s="7">
        <v>44359</v>
      </c>
      <c r="B14" s="2">
        <v>2378</v>
      </c>
      <c r="C14" s="2">
        <v>1161</v>
      </c>
      <c r="D14" s="8">
        <f t="shared" si="0"/>
        <v>1217</v>
      </c>
      <c r="E14" s="1"/>
      <c r="F14" s="19"/>
      <c r="G14" s="8"/>
      <c r="H14" s="1"/>
      <c r="I14" s="1"/>
    </row>
    <row r="15" spans="1:9" ht="16" customHeight="1" x14ac:dyDescent="0.2">
      <c r="A15" s="7">
        <v>44360</v>
      </c>
      <c r="B15" s="2">
        <v>1995</v>
      </c>
      <c r="C15" s="2">
        <v>790</v>
      </c>
      <c r="D15" s="8">
        <f t="shared" si="0"/>
        <v>1205</v>
      </c>
      <c r="E15" s="1"/>
      <c r="F15" s="24" t="s">
        <v>17</v>
      </c>
      <c r="G15" s="8"/>
      <c r="H15" s="1"/>
      <c r="I15" s="1"/>
    </row>
    <row r="16" spans="1:9" ht="16" customHeight="1" x14ac:dyDescent="0.2">
      <c r="A16" s="7">
        <v>44361</v>
      </c>
      <c r="B16" s="2">
        <v>1874</v>
      </c>
      <c r="C16" s="2">
        <v>1023</v>
      </c>
      <c r="D16" s="8">
        <f t="shared" si="0"/>
        <v>851</v>
      </c>
      <c r="E16" s="1"/>
      <c r="F16" s="25"/>
      <c r="G16" s="20">
        <f>0.095/(1-0.095)</f>
        <v>0.10497237569060773</v>
      </c>
      <c r="H16" s="1"/>
      <c r="I16" s="1"/>
    </row>
    <row r="17" spans="1:9" x14ac:dyDescent="0.2">
      <c r="A17" s="7">
        <v>44362</v>
      </c>
      <c r="B17" s="2">
        <v>3750</v>
      </c>
      <c r="C17" s="2">
        <v>959</v>
      </c>
      <c r="D17" s="8">
        <f t="shared" si="0"/>
        <v>2791</v>
      </c>
      <c r="E17" s="1"/>
      <c r="F17" s="1"/>
      <c r="G17" s="1"/>
      <c r="H17" s="1"/>
      <c r="I17" s="1"/>
    </row>
    <row r="18" spans="1:9" x14ac:dyDescent="0.2">
      <c r="A18" s="7">
        <v>44363</v>
      </c>
      <c r="B18" s="2">
        <v>3589</v>
      </c>
      <c r="C18" s="2">
        <v>974</v>
      </c>
      <c r="D18" s="8">
        <f t="shared" si="0"/>
        <v>2615</v>
      </c>
      <c r="E18" s="1"/>
      <c r="F18" s="1"/>
      <c r="G18" s="1"/>
      <c r="H18" s="1"/>
      <c r="I18" s="1"/>
    </row>
    <row r="19" spans="1:9" x14ac:dyDescent="0.2">
      <c r="A19" s="7">
        <v>44364</v>
      </c>
      <c r="B19" s="2">
        <v>3480</v>
      </c>
      <c r="C19" s="2">
        <v>897</v>
      </c>
      <c r="D19" s="8">
        <f t="shared" si="0"/>
        <v>2583</v>
      </c>
      <c r="E19" s="1"/>
      <c r="F19" s="1"/>
      <c r="G19" s="1"/>
      <c r="H19" s="1"/>
      <c r="I19" s="1"/>
    </row>
    <row r="20" spans="1:9" x14ac:dyDescent="0.2">
      <c r="A20" s="7">
        <v>44365</v>
      </c>
      <c r="B20" s="2">
        <v>3264</v>
      </c>
      <c r="C20" s="2">
        <v>742</v>
      </c>
      <c r="D20" s="8">
        <f t="shared" si="0"/>
        <v>2522</v>
      </c>
      <c r="E20" s="1"/>
      <c r="F20" s="1"/>
      <c r="G20" s="1"/>
      <c r="H20" s="1"/>
      <c r="I20" s="1"/>
    </row>
    <row r="21" spans="1:9" x14ac:dyDescent="0.2">
      <c r="A21" s="7">
        <v>44366</v>
      </c>
      <c r="B21" s="2">
        <v>3447</v>
      </c>
      <c r="C21" s="2">
        <v>1110</v>
      </c>
      <c r="D21" s="8">
        <f t="shared" si="0"/>
        <v>2337</v>
      </c>
      <c r="E21" s="1"/>
      <c r="F21" s="1"/>
      <c r="G21" s="1"/>
      <c r="H21" s="1"/>
      <c r="I21" s="1"/>
    </row>
    <row r="22" spans="1:9" x14ac:dyDescent="0.2">
      <c r="A22" s="7">
        <v>44367</v>
      </c>
      <c r="B22" s="2">
        <v>2000</v>
      </c>
      <c r="C22" s="2">
        <v>1038</v>
      </c>
      <c r="D22" s="8">
        <f t="shared" si="0"/>
        <v>962</v>
      </c>
      <c r="E22" s="1"/>
      <c r="F22" s="1"/>
      <c r="G22" s="1"/>
      <c r="H22" s="1"/>
      <c r="I22" s="1"/>
    </row>
    <row r="23" spans="1:9" x14ac:dyDescent="0.2">
      <c r="A23" s="7">
        <v>44368</v>
      </c>
      <c r="B23" s="2">
        <v>2295</v>
      </c>
      <c r="C23" s="2">
        <v>1461</v>
      </c>
      <c r="D23" s="8">
        <f t="shared" si="0"/>
        <v>834</v>
      </c>
      <c r="E23" s="1"/>
      <c r="F23" s="1"/>
      <c r="G23" s="1"/>
      <c r="H23" s="1"/>
      <c r="I23" s="1"/>
    </row>
    <row r="24" spans="1:9" x14ac:dyDescent="0.2">
      <c r="A24" s="7">
        <v>44369</v>
      </c>
      <c r="B24" s="2">
        <v>3242</v>
      </c>
      <c r="C24" s="2">
        <v>663</v>
      </c>
      <c r="D24" s="8">
        <f t="shared" si="0"/>
        <v>2579</v>
      </c>
      <c r="E24" s="1"/>
      <c r="F24" s="1"/>
      <c r="G24" s="1"/>
      <c r="H24" s="1"/>
      <c r="I24" s="1"/>
    </row>
    <row r="25" spans="1:9" x14ac:dyDescent="0.2">
      <c r="A25" s="7">
        <v>44370</v>
      </c>
      <c r="B25" s="2">
        <v>3692</v>
      </c>
      <c r="C25" s="2">
        <v>1222</v>
      </c>
      <c r="D25" s="8">
        <f t="shared" si="0"/>
        <v>2470</v>
      </c>
      <c r="E25" s="1"/>
      <c r="F25" s="1"/>
      <c r="G25" s="1"/>
      <c r="H25" s="1"/>
      <c r="I25" s="1"/>
    </row>
    <row r="26" spans="1:9" x14ac:dyDescent="0.2">
      <c r="A26" s="7">
        <v>44371</v>
      </c>
      <c r="B26" s="2">
        <v>3278</v>
      </c>
      <c r="C26" s="2">
        <v>796</v>
      </c>
      <c r="D26" s="8">
        <f t="shared" si="0"/>
        <v>2482</v>
      </c>
      <c r="E26" s="1"/>
      <c r="F26" s="1"/>
      <c r="G26" s="1"/>
      <c r="H26" s="1"/>
      <c r="I26" s="1"/>
    </row>
    <row r="27" spans="1:9" x14ac:dyDescent="0.2">
      <c r="A27" s="7">
        <v>44372</v>
      </c>
      <c r="B27" s="2">
        <v>1518</v>
      </c>
      <c r="C27" s="2">
        <v>863</v>
      </c>
      <c r="D27" s="8">
        <f t="shared" si="0"/>
        <v>655</v>
      </c>
      <c r="E27" s="1"/>
      <c r="F27" s="1"/>
      <c r="G27" s="1"/>
      <c r="H27" s="1"/>
      <c r="I27" s="1"/>
    </row>
    <row r="28" spans="1:9" x14ac:dyDescent="0.2">
      <c r="A28" s="7">
        <v>44373</v>
      </c>
      <c r="B28" s="2">
        <v>3384</v>
      </c>
      <c r="C28" s="2">
        <v>1142</v>
      </c>
      <c r="D28" s="8">
        <f t="shared" si="0"/>
        <v>2242</v>
      </c>
      <c r="E28" s="1"/>
      <c r="F28" s="1"/>
      <c r="G28" s="1"/>
      <c r="H28" s="1"/>
      <c r="I28" s="1"/>
    </row>
    <row r="29" spans="1:9" x14ac:dyDescent="0.2">
      <c r="A29" s="7">
        <v>44374</v>
      </c>
      <c r="B29" s="2">
        <v>1744</v>
      </c>
      <c r="C29" s="2">
        <v>1078</v>
      </c>
      <c r="D29" s="8">
        <f t="shared" si="0"/>
        <v>666</v>
      </c>
      <c r="E29" s="1"/>
      <c r="F29" s="1"/>
      <c r="G29" s="1"/>
      <c r="H29" s="1"/>
      <c r="I29" s="1"/>
    </row>
    <row r="30" spans="1:9" x14ac:dyDescent="0.2">
      <c r="A30" s="7">
        <v>44375</v>
      </c>
      <c r="B30" s="2">
        <v>1773</v>
      </c>
      <c r="C30" s="2">
        <v>1002</v>
      </c>
      <c r="D30" s="8">
        <f t="shared" si="0"/>
        <v>771</v>
      </c>
      <c r="E30" s="1"/>
      <c r="F30" s="1"/>
      <c r="G30" s="1"/>
      <c r="H30" s="1"/>
      <c r="I30" s="1"/>
    </row>
    <row r="31" spans="1:9" x14ac:dyDescent="0.2">
      <c r="A31" s="7">
        <v>44376</v>
      </c>
      <c r="B31" s="2">
        <v>2891</v>
      </c>
      <c r="C31" s="2">
        <v>593</v>
      </c>
      <c r="D31" s="8">
        <f t="shared" si="0"/>
        <v>2298</v>
      </c>
      <c r="E31" s="1"/>
      <c r="F31" s="1"/>
      <c r="G31" s="1"/>
      <c r="H31" s="1"/>
      <c r="I31" s="1"/>
    </row>
    <row r="32" spans="1:9" x14ac:dyDescent="0.2">
      <c r="A32" s="7">
        <v>44377</v>
      </c>
      <c r="B32" s="2">
        <v>3690</v>
      </c>
      <c r="C32" s="2">
        <v>1310</v>
      </c>
      <c r="D32" s="8">
        <f t="shared" si="0"/>
        <v>2380</v>
      </c>
      <c r="E32" s="1"/>
      <c r="F32" s="1"/>
      <c r="G32" s="1"/>
      <c r="H32" s="1"/>
      <c r="I32" s="1"/>
    </row>
    <row r="33" spans="1:9" x14ac:dyDescent="0.2">
      <c r="A33" s="9" t="s">
        <v>9</v>
      </c>
      <c r="B33" s="2">
        <f>SUM(B3:B32)</f>
        <v>81837</v>
      </c>
      <c r="C33" s="2">
        <f>SUM(C3:C32)</f>
        <v>28386</v>
      </c>
      <c r="D33" s="8">
        <f>SUM(D3:D32)</f>
        <v>53451</v>
      </c>
      <c r="E33" s="1"/>
      <c r="F33" s="1"/>
      <c r="G33" s="1"/>
      <c r="H33" s="1"/>
      <c r="I33" s="1"/>
    </row>
    <row r="34" spans="1:9" x14ac:dyDescent="0.2">
      <c r="A34" s="10" t="s">
        <v>10</v>
      </c>
      <c r="B34" s="11">
        <f>AVERAGE(B3:B32)</f>
        <v>2727.9</v>
      </c>
      <c r="C34" s="11">
        <f>AVERAGE(C3:C32)</f>
        <v>946.2</v>
      </c>
      <c r="D34" s="12">
        <f>AVERAGE(D3:D32)</f>
        <v>1781.7</v>
      </c>
      <c r="E34" s="1"/>
      <c r="F34" s="1"/>
      <c r="G34" s="1"/>
      <c r="H34" s="1"/>
      <c r="I34" s="1"/>
    </row>
    <row r="35" spans="1:9" x14ac:dyDescent="0.2">
      <c r="A35" s="1" t="s">
        <v>12</v>
      </c>
      <c r="B35" s="1"/>
      <c r="C35" s="1"/>
      <c r="D35" s="1"/>
      <c r="E35" s="1"/>
      <c r="F35" s="1"/>
      <c r="G35" s="1"/>
      <c r="H35" s="1"/>
      <c r="I35" s="1"/>
    </row>
    <row r="36" spans="1:9" x14ac:dyDescent="0.2">
      <c r="B36" s="1"/>
      <c r="D36" s="1"/>
      <c r="E36" s="1"/>
      <c r="F36" s="1"/>
      <c r="G36" s="1"/>
      <c r="H36" s="1"/>
      <c r="I36" s="1"/>
    </row>
  </sheetData>
  <mergeCells count="3">
    <mergeCell ref="F6:I6"/>
    <mergeCell ref="F11:F13"/>
    <mergeCell ref="F15:F16"/>
  </mergeCells>
  <pageMargins left="0.7" right="0.7" top="0.25" bottom="0.2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2021-10-27T09:16:59Z</cp:lastPrinted>
  <dcterms:created xsi:type="dcterms:W3CDTF">2020-10-21T12:56:03Z</dcterms:created>
  <dcterms:modified xsi:type="dcterms:W3CDTF">2021-12-20T08:45:02Z</dcterms:modified>
</cp:coreProperties>
</file>