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D:\Dropbox\Workspace\Github\ncov\tracing_hk_wave3\"/>
    </mc:Choice>
  </mc:AlternateContent>
  <xr:revisionPtr revIDLastSave="0" documentId="13_ncr:1_{C62AC699-1AE2-4246-9002-E9E46F912197}" xr6:coauthVersionLast="36" xr6:coauthVersionMax="46" xr10:uidLastSave="{00000000-0000-0000-0000-000000000000}"/>
  <bookViews>
    <workbookView xWindow="4500" yWindow="523" windowWidth="38400" windowHeight="20057" tabRatio="731" xr2:uid="{00000000-000D-0000-FFFF-FFFF00000000}"/>
  </bookViews>
  <sheets>
    <sheet name="daily number of cases" sheetId="16" r:id="rId1"/>
    <sheet name="number_clusters" sheetId="15" r:id="rId2"/>
    <sheet name="delay_clusters" sheetId="17" r:id="rId3"/>
    <sheet name="peaks since the 1st day" sheetId="3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2" i="16"/>
  <c r="H16" i="32" l="1"/>
  <c r="L34" i="15" l="1"/>
  <c r="M34" i="15"/>
  <c r="N34" i="15"/>
  <c r="O34" i="15"/>
  <c r="P34" i="15"/>
  <c r="Q34" i="15"/>
  <c r="D34" i="15"/>
  <c r="E34" i="15"/>
  <c r="F34" i="15"/>
  <c r="G34" i="15"/>
  <c r="H34" i="15"/>
  <c r="I34" i="15"/>
  <c r="J34" i="15"/>
  <c r="K34" i="15"/>
  <c r="C34" i="15"/>
  <c r="L16" i="17" l="1"/>
  <c r="K16" i="17" s="1"/>
  <c r="K15" i="17"/>
  <c r="K14" i="17"/>
  <c r="K13" i="17"/>
  <c r="K12" i="17"/>
  <c r="K11" i="17"/>
  <c r="K10" i="17"/>
  <c r="K9" i="17"/>
  <c r="K8" i="17"/>
  <c r="K7" i="17"/>
  <c r="L6" i="17"/>
  <c r="K6" i="17"/>
  <c r="K5" i="17"/>
  <c r="K4" i="17"/>
  <c r="K3" i="17"/>
  <c r="K2" i="17"/>
  <c r="K1" i="17"/>
  <c r="H16" i="17" l="1"/>
  <c r="G16" i="17" s="1"/>
  <c r="H6" i="17"/>
  <c r="B9" i="17" l="1"/>
  <c r="B6" i="17"/>
  <c r="B5" i="17"/>
  <c r="B4" i="17"/>
  <c r="B3" i="17"/>
  <c r="B2" i="17"/>
  <c r="B1" i="17"/>
  <c r="D16" i="16" l="1"/>
  <c r="D7" i="16"/>
  <c r="D20" i="16"/>
  <c r="D33" i="16"/>
  <c r="D15" i="16"/>
  <c r="D6" i="16"/>
  <c r="D36" i="16"/>
  <c r="D4" i="16"/>
  <c r="D35" i="16"/>
  <c r="D25" i="16"/>
  <c r="D32" i="16"/>
  <c r="D23" i="16"/>
  <c r="D24" i="16"/>
  <c r="D13" i="16"/>
  <c r="D39" i="16"/>
  <c r="D9" i="16"/>
  <c r="D40" i="16"/>
  <c r="D11" i="16"/>
  <c r="D12" i="16"/>
  <c r="D27" i="16"/>
  <c r="D28" i="16"/>
  <c r="D29" i="16"/>
  <c r="D41" i="16"/>
  <c r="D10" i="16"/>
  <c r="D17" i="16"/>
  <c r="D19" i="16"/>
  <c r="D31" i="16"/>
  <c r="D37" i="16"/>
  <c r="D3" i="16"/>
  <c r="D26" i="16"/>
  <c r="D38" i="16"/>
  <c r="D22" i="16"/>
  <c r="D2" i="16"/>
  <c r="D14" i="16"/>
  <c r="D5" i="16"/>
  <c r="D34" i="16"/>
  <c r="D43" i="16"/>
  <c r="D42" i="16"/>
  <c r="D30" i="16"/>
  <c r="D21" i="16"/>
  <c r="D8" i="16"/>
  <c r="D18" i="16"/>
</calcChain>
</file>

<file path=xl/sharedStrings.xml><?xml version="1.0" encoding="utf-8"?>
<sst xmlns="http://schemas.openxmlformats.org/spreadsheetml/2006/main" count="89" uniqueCount="53">
  <si>
    <t xml:space="preserve">Bun Kee/ Sun Fat/ Kin Wing </t>
    <phoneticPr fontId="1" type="noConversion"/>
  </si>
  <si>
    <t xml:space="preserve">Kong Tai Care for the Aged Centre </t>
    <phoneticPr fontId="1" type="noConversion"/>
  </si>
  <si>
    <t xml:space="preserve">Ming Chuen House </t>
    <phoneticPr fontId="1" type="noConversion"/>
  </si>
  <si>
    <t>Green River</t>
    <phoneticPr fontId="1" type="noConversion"/>
  </si>
  <si>
    <t>Windsor</t>
    <phoneticPr fontId="1" type="noConversion"/>
  </si>
  <si>
    <t xml:space="preserve">Grand Plaza Taoheung </t>
    <phoneticPr fontId="1" type="noConversion"/>
  </si>
  <si>
    <t>Others</t>
    <phoneticPr fontId="1" type="noConversion"/>
  </si>
  <si>
    <t>Tuen Mun Central Square Fulum Restaurant</t>
    <phoneticPr fontId="1" type="noConversion"/>
  </si>
  <si>
    <t xml:space="preserve">Metroplaza Chiuchow Garden </t>
  </si>
  <si>
    <t>Imported</t>
  </si>
  <si>
    <t>15. Sheung Shui Slaughter House</t>
    <phoneticPr fontId="1" type="noConversion"/>
  </si>
  <si>
    <t>12. Tuen Mun Central Square Fulum Restaurant</t>
    <phoneticPr fontId="1" type="noConversion"/>
  </si>
  <si>
    <t xml:space="preserve">9. Corwall Elderly’s Home </t>
    <phoneticPr fontId="1" type="noConversion"/>
  </si>
  <si>
    <t xml:space="preserve"> 8. Lung Hang Residence For Senior Citizens </t>
    <phoneticPr fontId="1" type="noConversion"/>
  </si>
  <si>
    <t xml:space="preserve">7. Kong Tai Care for the Aged Centre </t>
    <phoneticPr fontId="1" type="noConversion"/>
  </si>
  <si>
    <t xml:space="preserve">6. Ming Chuen House </t>
    <phoneticPr fontId="1" type="noConversion"/>
  </si>
  <si>
    <t>5. Victoria Harbour Restaurant</t>
    <phoneticPr fontId="1" type="noConversion"/>
  </si>
  <si>
    <t xml:space="preserve">Deluxe  Cuisine 
慈雲山中心百匯軒 </t>
    <phoneticPr fontId="1" type="noConversion"/>
  </si>
  <si>
    <t xml:space="preserve">Victoria Harbour Restaurant 
旺角維景酒店海港酒家 </t>
    <phoneticPr fontId="1" type="noConversion"/>
  </si>
  <si>
    <t xml:space="preserve">Ming Chuen House 
水泉澳邨明泉樓 </t>
    <phoneticPr fontId="1" type="noConversion"/>
  </si>
  <si>
    <t xml:space="preserve">Cornwall Elderly’s Home 
屯門康和護老中心黃金分院 </t>
    <phoneticPr fontId="1" type="noConversion"/>
  </si>
  <si>
    <t xml:space="preserve">Metroplaza Chiuchow Garden 
新都會廣場潮庭 </t>
    <phoneticPr fontId="1" type="noConversion"/>
  </si>
  <si>
    <t xml:space="preserve">Grand Plaza Taoheung 
雅蘭中心稻香 </t>
    <phoneticPr fontId="1" type="noConversion"/>
  </si>
  <si>
    <t>General Contractors Ltd. 
堅城（梁氏）建築有限公司</t>
    <phoneticPr fontId="1" type="noConversion"/>
  </si>
  <si>
    <t xml:space="preserve">Star Global Direct Sales 
Star Global 直銷 </t>
    <phoneticPr fontId="1" type="noConversion"/>
  </si>
  <si>
    <t xml:space="preserve">Sheung Shui Slaughter House 
上水屠房 </t>
    <phoneticPr fontId="1" type="noConversion"/>
  </si>
  <si>
    <t xml:space="preserve">Bun Kee/ Sun Fat/ Kin Wing 
彬記/ 新發/ 建榮 </t>
    <phoneticPr fontId="1" type="noConversion"/>
  </si>
  <si>
    <t xml:space="preserve">Windsor 
慈雲山中心薀莎 </t>
    <phoneticPr fontId="1" type="noConversion"/>
  </si>
  <si>
    <t xml:space="preserve">Green River 
慈雲山中心翠河 </t>
    <phoneticPr fontId="1" type="noConversion"/>
  </si>
  <si>
    <t xml:space="preserve">Kong Tai Care for the Aged 
Centre  港泰護老中心  </t>
    <phoneticPr fontId="1" type="noConversion"/>
  </si>
  <si>
    <t xml:space="preserve"> Lung Hang Residence For 
Senior Citizens 救世軍隆亨長者之家 </t>
    <phoneticPr fontId="1" type="noConversion"/>
  </si>
  <si>
    <t xml:space="preserve">Tuen Mun Central Square 
Fulum Restaurant 屯門中央廣場富臨酒家 </t>
    <phoneticPr fontId="1" type="noConversion"/>
  </si>
  <si>
    <t xml:space="preserve">1. Bun Kee/ Sun Fat/ Kin Wing </t>
    <phoneticPr fontId="1" type="noConversion"/>
  </si>
  <si>
    <t>2. Deluxe Cuisine</t>
    <phoneticPr fontId="1" type="noConversion"/>
  </si>
  <si>
    <t>3. Green River</t>
    <phoneticPr fontId="1" type="noConversion"/>
  </si>
  <si>
    <t>4. Windsor</t>
    <phoneticPr fontId="1" type="noConversion"/>
  </si>
  <si>
    <t xml:space="preserve">10. Grand Plaza Taoheung </t>
    <phoneticPr fontId="1" type="noConversion"/>
  </si>
  <si>
    <t xml:space="preserve">11. Metroplaza Chiuchow Garden </t>
    <phoneticPr fontId="1" type="noConversion"/>
  </si>
  <si>
    <t xml:space="preserve">13. Star Global Direct Sales </t>
    <phoneticPr fontId="1" type="noConversion"/>
  </si>
  <si>
    <t>14. General Contractors Ltd.</t>
    <phoneticPr fontId="1" type="noConversion"/>
  </si>
  <si>
    <t>NAME</t>
    <phoneticPr fontId="1" type="noConversion"/>
  </si>
  <si>
    <t>SIZE</t>
    <phoneticPr fontId="1" type="noConversion"/>
  </si>
  <si>
    <t>Percentage of delay</t>
    <phoneticPr fontId="1" type="noConversion"/>
  </si>
  <si>
    <t>Date</t>
    <phoneticPr fontId="1" type="noConversion"/>
  </si>
  <si>
    <t>(Red colour indicates the average peaks since the first confirmed case)</t>
    <phoneticPr fontId="1" type="noConversion"/>
  </si>
  <si>
    <t xml:space="preserve">9. Cornwall Elderly’s Home </t>
    <phoneticPr fontId="1" type="noConversion"/>
  </si>
  <si>
    <t>Sporadic</t>
    <phoneticPr fontId="1" type="noConversion"/>
  </si>
  <si>
    <t>With epi-link</t>
  </si>
  <si>
    <t>Without epi-link</t>
  </si>
  <si>
    <t xml:space="preserve">7. Kong Tai Care for the Aged Centre </t>
  </si>
  <si>
    <t>6. Ming Chuen House</t>
  </si>
  <si>
    <t>Total cases</t>
  </si>
  <si>
    <r>
      <t>Clustered (</t>
    </r>
    <r>
      <rPr>
        <sz val="10.5"/>
        <rFont val="等线"/>
        <family val="3"/>
        <charset val="134"/>
      </rPr>
      <t>≥</t>
    </r>
    <r>
      <rPr>
        <sz val="10.5"/>
        <rFont val="Calibri"/>
        <family val="3"/>
        <charset val="134"/>
        <scheme val="minor"/>
      </rPr>
      <t>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</si>
</sst>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_);[Red]\(0.00\)"/>
    <numFmt numFmtId="168" formatCode="dd/mm/yyyy;@"/>
    <numFmt numFmtId="169" formatCode="0.00_ "/>
    <numFmt numFmtId="170" formatCode="dd/mm;@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.5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0.5"/>
      <name val="Calibri"/>
      <family val="3"/>
      <charset val="134"/>
      <scheme val="minor"/>
    </font>
    <font>
      <sz val="10.5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14" fontId="0" fillId="0" borderId="0" xfId="0" applyNumberFormat="1"/>
    <xf numFmtId="165" fontId="0" fillId="0" borderId="0" xfId="0" applyNumberFormat="1"/>
    <xf numFmtId="0" fontId="4" fillId="0" borderId="0" xfId="0" applyFont="1"/>
    <xf numFmtId="168" fontId="0" fillId="0" borderId="0" xfId="0" applyNumberFormat="1"/>
    <xf numFmtId="168" fontId="3" fillId="0" borderId="0" xfId="0" applyNumberFormat="1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wrapText="1"/>
    </xf>
    <xf numFmtId="0" fontId="5" fillId="0" borderId="0" xfId="0" applyFont="1"/>
    <xf numFmtId="169" fontId="0" fillId="0" borderId="0" xfId="0" applyNumberFormat="1"/>
    <xf numFmtId="169" fontId="3" fillId="0" borderId="0" xfId="0" applyNumberFormat="1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170" fontId="3" fillId="0" borderId="0" xfId="0" applyNumberFormat="1" applyFont="1" applyAlignment="1">
      <alignment horizontal="justify" vertical="center"/>
    </xf>
    <xf numFmtId="170" fontId="0" fillId="0" borderId="0" xfId="0" applyNumberFormat="1"/>
    <xf numFmtId="0" fontId="8" fillId="0" borderId="0" xfId="0" applyFont="1" applyAlignment="1">
      <alignment horizontal="justify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5874065137032"/>
          <c:y val="0.13971577064310453"/>
          <c:w val="0.88848174108570532"/>
          <c:h val="0.74906648226129724"/>
        </c:manualLayout>
      </c:layout>
      <c:lineChart>
        <c:grouping val="standard"/>
        <c:varyColors val="0"/>
        <c:ser>
          <c:idx val="0"/>
          <c:order val="0"/>
          <c:tx>
            <c:strRef>
              <c:f>'daily number of cases'!$B$1</c:f>
              <c:strCache>
                <c:ptCount val="1"/>
                <c:pt idx="0">
                  <c:v>Imported</c:v>
                </c:pt>
              </c:strCache>
            </c:strRef>
          </c:tx>
          <c:spPr>
            <a:ln w="317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'daily number of cases'!$A$2:$A$43</c:f>
              <c:numCache>
                <c:formatCode>dd/mm;@</c:formatCode>
                <c:ptCount val="4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  <c:pt idx="32">
                  <c:v>44049</c:v>
                </c:pt>
                <c:pt idx="33">
                  <c:v>44050</c:v>
                </c:pt>
                <c:pt idx="34">
                  <c:v>44051</c:v>
                </c:pt>
                <c:pt idx="35">
                  <c:v>44052</c:v>
                </c:pt>
                <c:pt idx="36">
                  <c:v>44053</c:v>
                </c:pt>
                <c:pt idx="37">
                  <c:v>44054</c:v>
                </c:pt>
                <c:pt idx="38">
                  <c:v>44055</c:v>
                </c:pt>
                <c:pt idx="39">
                  <c:v>44056</c:v>
                </c:pt>
                <c:pt idx="40">
                  <c:v>44057</c:v>
                </c:pt>
                <c:pt idx="41">
                  <c:v>44058</c:v>
                </c:pt>
              </c:numCache>
            </c:numRef>
          </c:cat>
          <c:val>
            <c:numRef>
              <c:f>'daily number of cases'!$B$2:$B$43</c:f>
              <c:numCache>
                <c:formatCode>General</c:formatCode>
                <c:ptCount val="42"/>
                <c:pt idx="0">
                  <c:v>8</c:v>
                </c:pt>
                <c:pt idx="1">
                  <c:v>16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25</c:v>
                </c:pt>
                <c:pt idx="15">
                  <c:v>7</c:v>
                </c:pt>
                <c:pt idx="16">
                  <c:v>2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25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9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2-3D42-BD44-AFA3E18E7F62}"/>
            </c:ext>
          </c:extLst>
        </c:ser>
        <c:ser>
          <c:idx val="1"/>
          <c:order val="1"/>
          <c:tx>
            <c:strRef>
              <c:f>'daily number of cases'!$C$1</c:f>
              <c:strCache>
                <c:ptCount val="1"/>
                <c:pt idx="0">
                  <c:v>Clustered (≥10)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cat>
            <c:numRef>
              <c:f>'daily number of cases'!$A$2:$A$43</c:f>
              <c:numCache>
                <c:formatCode>dd/mm;@</c:formatCode>
                <c:ptCount val="4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  <c:pt idx="32">
                  <c:v>44049</c:v>
                </c:pt>
                <c:pt idx="33">
                  <c:v>44050</c:v>
                </c:pt>
                <c:pt idx="34">
                  <c:v>44051</c:v>
                </c:pt>
                <c:pt idx="35">
                  <c:v>44052</c:v>
                </c:pt>
                <c:pt idx="36">
                  <c:v>44053</c:v>
                </c:pt>
                <c:pt idx="37">
                  <c:v>44054</c:v>
                </c:pt>
                <c:pt idx="38">
                  <c:v>44055</c:v>
                </c:pt>
                <c:pt idx="39">
                  <c:v>44056</c:v>
                </c:pt>
                <c:pt idx="40">
                  <c:v>44057</c:v>
                </c:pt>
                <c:pt idx="41">
                  <c:v>44058</c:v>
                </c:pt>
              </c:numCache>
            </c:numRef>
          </c:cat>
          <c:val>
            <c:numRef>
              <c:f>'daily number of cases'!$C$2:$C$43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30</c:v>
                </c:pt>
                <c:pt idx="5">
                  <c:v>21</c:v>
                </c:pt>
                <c:pt idx="6">
                  <c:v>10</c:v>
                </c:pt>
                <c:pt idx="7">
                  <c:v>9</c:v>
                </c:pt>
                <c:pt idx="8">
                  <c:v>19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13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15</c:v>
                </c:pt>
                <c:pt idx="17">
                  <c:v>13</c:v>
                </c:pt>
                <c:pt idx="18">
                  <c:v>18</c:v>
                </c:pt>
                <c:pt idx="19">
                  <c:v>23</c:v>
                </c:pt>
                <c:pt idx="20">
                  <c:v>24</c:v>
                </c:pt>
                <c:pt idx="21">
                  <c:v>15</c:v>
                </c:pt>
                <c:pt idx="22">
                  <c:v>28</c:v>
                </c:pt>
                <c:pt idx="23">
                  <c:v>14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27</c:v>
                </c:pt>
                <c:pt idx="28">
                  <c:v>21</c:v>
                </c:pt>
                <c:pt idx="29">
                  <c:v>13</c:v>
                </c:pt>
                <c:pt idx="30">
                  <c:v>11</c:v>
                </c:pt>
                <c:pt idx="31">
                  <c:v>18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2-3D42-BD44-AFA3E18E7F62}"/>
            </c:ext>
          </c:extLst>
        </c:ser>
        <c:ser>
          <c:idx val="2"/>
          <c:order val="2"/>
          <c:tx>
            <c:strRef>
              <c:f>'daily number of cases'!$D$1</c:f>
              <c:strCache>
                <c:ptCount val="1"/>
                <c:pt idx="0">
                  <c:v>Sporadic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25400">
                <a:noFill/>
              </a:ln>
              <a:effectLst/>
            </c:spPr>
          </c:marker>
          <c:cat>
            <c:numRef>
              <c:f>'daily number of cases'!$A$2:$A$43</c:f>
              <c:numCache>
                <c:formatCode>dd/mm;@</c:formatCode>
                <c:ptCount val="4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  <c:pt idx="32">
                  <c:v>44049</c:v>
                </c:pt>
                <c:pt idx="33">
                  <c:v>44050</c:v>
                </c:pt>
                <c:pt idx="34">
                  <c:v>44051</c:v>
                </c:pt>
                <c:pt idx="35">
                  <c:v>44052</c:v>
                </c:pt>
                <c:pt idx="36">
                  <c:v>44053</c:v>
                </c:pt>
                <c:pt idx="37">
                  <c:v>44054</c:v>
                </c:pt>
                <c:pt idx="38">
                  <c:v>44055</c:v>
                </c:pt>
                <c:pt idx="39">
                  <c:v>44056</c:v>
                </c:pt>
                <c:pt idx="40">
                  <c:v>44057</c:v>
                </c:pt>
                <c:pt idx="41">
                  <c:v>44058</c:v>
                </c:pt>
              </c:numCache>
            </c:numRef>
          </c:cat>
          <c:val>
            <c:numRef>
              <c:f>'daily number of cases'!$D$2:$D$43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6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10</c:v>
                </c:pt>
                <c:pt idx="11">
                  <c:v>47</c:v>
                </c:pt>
                <c:pt idx="12">
                  <c:v>37</c:v>
                </c:pt>
                <c:pt idx="13">
                  <c:v>42</c:v>
                </c:pt>
                <c:pt idx="14">
                  <c:v>59</c:v>
                </c:pt>
                <c:pt idx="15">
                  <c:v>47</c:v>
                </c:pt>
                <c:pt idx="16">
                  <c:v>44</c:v>
                </c:pt>
                <c:pt idx="17">
                  <c:v>89</c:v>
                </c:pt>
                <c:pt idx="18">
                  <c:v>92</c:v>
                </c:pt>
                <c:pt idx="19">
                  <c:v>92</c:v>
                </c:pt>
                <c:pt idx="20">
                  <c:v>102</c:v>
                </c:pt>
                <c:pt idx="21">
                  <c:v>88</c:v>
                </c:pt>
                <c:pt idx="22">
                  <c:v>113</c:v>
                </c:pt>
                <c:pt idx="23">
                  <c:v>84</c:v>
                </c:pt>
                <c:pt idx="24">
                  <c:v>93</c:v>
                </c:pt>
                <c:pt idx="25">
                  <c:v>128</c:v>
                </c:pt>
                <c:pt idx="26">
                  <c:v>101</c:v>
                </c:pt>
                <c:pt idx="27">
                  <c:v>97</c:v>
                </c:pt>
                <c:pt idx="28">
                  <c:v>91</c:v>
                </c:pt>
                <c:pt idx="29">
                  <c:v>67</c:v>
                </c:pt>
                <c:pt idx="30">
                  <c:v>64</c:v>
                </c:pt>
                <c:pt idx="31">
                  <c:v>64</c:v>
                </c:pt>
                <c:pt idx="32">
                  <c:v>86</c:v>
                </c:pt>
                <c:pt idx="33">
                  <c:v>73</c:v>
                </c:pt>
                <c:pt idx="34">
                  <c:v>58</c:v>
                </c:pt>
                <c:pt idx="35">
                  <c:v>60</c:v>
                </c:pt>
                <c:pt idx="36">
                  <c:v>63</c:v>
                </c:pt>
                <c:pt idx="37">
                  <c:v>31</c:v>
                </c:pt>
                <c:pt idx="38">
                  <c:v>55</c:v>
                </c:pt>
                <c:pt idx="39">
                  <c:v>62</c:v>
                </c:pt>
                <c:pt idx="40">
                  <c:v>40</c:v>
                </c:pt>
                <c:pt idx="4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2-3D42-BD44-AFA3E18E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28784"/>
        <c:axId val="494526864"/>
      </c:lineChart>
      <c:dateAx>
        <c:axId val="494528784"/>
        <c:scaling>
          <c:orientation val="minMax"/>
        </c:scaling>
        <c:delete val="0"/>
        <c:axPos val="b"/>
        <c:numFmt formatCode="dd/mm;@" sourceLinked="1"/>
        <c:majorTickMark val="none"/>
        <c:minorTickMark val="in"/>
        <c:tickLblPos val="nextTo"/>
        <c:spPr>
          <a:noFill/>
          <a:ln w="222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526864"/>
        <c:crosses val="autoZero"/>
        <c:auto val="1"/>
        <c:lblOffset val="100"/>
        <c:baseTimeUnit val="days"/>
        <c:majorUnit val="2"/>
        <c:majorTimeUnit val="days"/>
      </c:dateAx>
      <c:valAx>
        <c:axId val="49452686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>
                    <a:solidFill>
                      <a:schemeClr val="tx1"/>
                    </a:solidFill>
                  </a:rPr>
                  <a:t>Number of daily 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528784"/>
        <c:crossesAt val="44017"/>
        <c:crossBetween val="midCat"/>
      </c:valAx>
      <c:spPr>
        <a:noFill/>
        <a:ln w="317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75893340419576782"/>
          <c:y val="0.21221057098283358"/>
          <c:w val="0.22293514785640783"/>
          <c:h val="0.1855753501062321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5874065137032"/>
          <c:y val="0.13971577064310453"/>
          <c:w val="0.88848174108570532"/>
          <c:h val="0.74906648226129724"/>
        </c:manualLayout>
      </c:layout>
      <c:lineChart>
        <c:grouping val="standard"/>
        <c:varyColors val="0"/>
        <c:ser>
          <c:idx val="0"/>
          <c:order val="0"/>
          <c:tx>
            <c:v>With epi-link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'daily number of cases'!$A$1:$A$43</c:f>
              <c:numCache>
                <c:formatCode>dd/mm;@</c:formatCode>
                <c:ptCount val="43"/>
                <c:pt idx="1">
                  <c:v>44017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44023</c:v>
                </c:pt>
                <c:pt idx="8">
                  <c:v>44024</c:v>
                </c:pt>
                <c:pt idx="9">
                  <c:v>44025</c:v>
                </c:pt>
                <c:pt idx="10">
                  <c:v>44026</c:v>
                </c:pt>
                <c:pt idx="11">
                  <c:v>44027</c:v>
                </c:pt>
                <c:pt idx="12">
                  <c:v>44028</c:v>
                </c:pt>
                <c:pt idx="13">
                  <c:v>44029</c:v>
                </c:pt>
                <c:pt idx="14">
                  <c:v>44030</c:v>
                </c:pt>
                <c:pt idx="15">
                  <c:v>44031</c:v>
                </c:pt>
                <c:pt idx="16">
                  <c:v>44032</c:v>
                </c:pt>
                <c:pt idx="17">
                  <c:v>44033</c:v>
                </c:pt>
                <c:pt idx="18">
                  <c:v>44034</c:v>
                </c:pt>
                <c:pt idx="19">
                  <c:v>44035</c:v>
                </c:pt>
                <c:pt idx="20">
                  <c:v>44036</c:v>
                </c:pt>
                <c:pt idx="21">
                  <c:v>44037</c:v>
                </c:pt>
                <c:pt idx="22">
                  <c:v>44038</c:v>
                </c:pt>
                <c:pt idx="23">
                  <c:v>44039</c:v>
                </c:pt>
                <c:pt idx="24">
                  <c:v>44040</c:v>
                </c:pt>
                <c:pt idx="25">
                  <c:v>44041</c:v>
                </c:pt>
                <c:pt idx="26">
                  <c:v>44042</c:v>
                </c:pt>
                <c:pt idx="27">
                  <c:v>44043</c:v>
                </c:pt>
                <c:pt idx="28">
                  <c:v>44044</c:v>
                </c:pt>
                <c:pt idx="29">
                  <c:v>44045</c:v>
                </c:pt>
                <c:pt idx="30">
                  <c:v>44046</c:v>
                </c:pt>
                <c:pt idx="31">
                  <c:v>44047</c:v>
                </c:pt>
                <c:pt idx="32">
                  <c:v>44048</c:v>
                </c:pt>
                <c:pt idx="33">
                  <c:v>44049</c:v>
                </c:pt>
                <c:pt idx="34">
                  <c:v>44050</c:v>
                </c:pt>
                <c:pt idx="35">
                  <c:v>44051</c:v>
                </c:pt>
                <c:pt idx="36">
                  <c:v>44052</c:v>
                </c:pt>
                <c:pt idx="37">
                  <c:v>44053</c:v>
                </c:pt>
                <c:pt idx="38">
                  <c:v>44054</c:v>
                </c:pt>
                <c:pt idx="39">
                  <c:v>44055</c:v>
                </c:pt>
                <c:pt idx="40">
                  <c:v>44056</c:v>
                </c:pt>
                <c:pt idx="41">
                  <c:v>44057</c:v>
                </c:pt>
                <c:pt idx="42">
                  <c:v>44058</c:v>
                </c:pt>
              </c:numCache>
            </c:numRef>
          </c:cat>
          <c:val>
            <c:numRef>
              <c:f>'daily number of cases'!$F$1:$F$43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33</c:v>
                </c:pt>
                <c:pt idx="6">
                  <c:v>27</c:v>
                </c:pt>
                <c:pt idx="7">
                  <c:v>10</c:v>
                </c:pt>
                <c:pt idx="8">
                  <c:v>19</c:v>
                </c:pt>
                <c:pt idx="9">
                  <c:v>27</c:v>
                </c:pt>
                <c:pt idx="10">
                  <c:v>21</c:v>
                </c:pt>
                <c:pt idx="11">
                  <c:v>7</c:v>
                </c:pt>
                <c:pt idx="12">
                  <c:v>33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41</c:v>
                </c:pt>
                <c:pt idx="17">
                  <c:v>35</c:v>
                </c:pt>
                <c:pt idx="18">
                  <c:v>45</c:v>
                </c:pt>
                <c:pt idx="19">
                  <c:v>55</c:v>
                </c:pt>
                <c:pt idx="20">
                  <c:v>68</c:v>
                </c:pt>
                <c:pt idx="21">
                  <c:v>74</c:v>
                </c:pt>
                <c:pt idx="22">
                  <c:v>70</c:v>
                </c:pt>
                <c:pt idx="23">
                  <c:v>87</c:v>
                </c:pt>
                <c:pt idx="24">
                  <c:v>65</c:v>
                </c:pt>
                <c:pt idx="25">
                  <c:v>74</c:v>
                </c:pt>
                <c:pt idx="26">
                  <c:v>85</c:v>
                </c:pt>
                <c:pt idx="27">
                  <c:v>66</c:v>
                </c:pt>
                <c:pt idx="28">
                  <c:v>81</c:v>
                </c:pt>
                <c:pt idx="29">
                  <c:v>82</c:v>
                </c:pt>
                <c:pt idx="30">
                  <c:v>56</c:v>
                </c:pt>
                <c:pt idx="31">
                  <c:v>44</c:v>
                </c:pt>
                <c:pt idx="32">
                  <c:v>52</c:v>
                </c:pt>
                <c:pt idx="33">
                  <c:v>53</c:v>
                </c:pt>
                <c:pt idx="34">
                  <c:v>53</c:v>
                </c:pt>
                <c:pt idx="35">
                  <c:v>37</c:v>
                </c:pt>
                <c:pt idx="36">
                  <c:v>41</c:v>
                </c:pt>
                <c:pt idx="37">
                  <c:v>47</c:v>
                </c:pt>
                <c:pt idx="38">
                  <c:v>16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B446-A599-D77A900109D1}"/>
            </c:ext>
          </c:extLst>
        </c:ser>
        <c:ser>
          <c:idx val="1"/>
          <c:order val="1"/>
          <c:tx>
            <c:v>Without epi-link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'daily number of cases'!$A$1:$A$43</c:f>
              <c:numCache>
                <c:formatCode>dd/mm;@</c:formatCode>
                <c:ptCount val="43"/>
                <c:pt idx="1">
                  <c:v>44017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44023</c:v>
                </c:pt>
                <c:pt idx="8">
                  <c:v>44024</c:v>
                </c:pt>
                <c:pt idx="9">
                  <c:v>44025</c:v>
                </c:pt>
                <c:pt idx="10">
                  <c:v>44026</c:v>
                </c:pt>
                <c:pt idx="11">
                  <c:v>44027</c:v>
                </c:pt>
                <c:pt idx="12">
                  <c:v>44028</c:v>
                </c:pt>
                <c:pt idx="13">
                  <c:v>44029</c:v>
                </c:pt>
                <c:pt idx="14">
                  <c:v>44030</c:v>
                </c:pt>
                <c:pt idx="15">
                  <c:v>44031</c:v>
                </c:pt>
                <c:pt idx="16">
                  <c:v>44032</c:v>
                </c:pt>
                <c:pt idx="17">
                  <c:v>44033</c:v>
                </c:pt>
                <c:pt idx="18">
                  <c:v>44034</c:v>
                </c:pt>
                <c:pt idx="19">
                  <c:v>44035</c:v>
                </c:pt>
                <c:pt idx="20">
                  <c:v>44036</c:v>
                </c:pt>
                <c:pt idx="21">
                  <c:v>44037</c:v>
                </c:pt>
                <c:pt idx="22">
                  <c:v>44038</c:v>
                </c:pt>
                <c:pt idx="23">
                  <c:v>44039</c:v>
                </c:pt>
                <c:pt idx="24">
                  <c:v>44040</c:v>
                </c:pt>
                <c:pt idx="25">
                  <c:v>44041</c:v>
                </c:pt>
                <c:pt idx="26">
                  <c:v>44042</c:v>
                </c:pt>
                <c:pt idx="27">
                  <c:v>44043</c:v>
                </c:pt>
                <c:pt idx="28">
                  <c:v>44044</c:v>
                </c:pt>
                <c:pt idx="29">
                  <c:v>44045</c:v>
                </c:pt>
                <c:pt idx="30">
                  <c:v>44046</c:v>
                </c:pt>
                <c:pt idx="31">
                  <c:v>44047</c:v>
                </c:pt>
                <c:pt idx="32">
                  <c:v>44048</c:v>
                </c:pt>
                <c:pt idx="33">
                  <c:v>44049</c:v>
                </c:pt>
                <c:pt idx="34">
                  <c:v>44050</c:v>
                </c:pt>
                <c:pt idx="35">
                  <c:v>44051</c:v>
                </c:pt>
                <c:pt idx="36">
                  <c:v>44052</c:v>
                </c:pt>
                <c:pt idx="37">
                  <c:v>44053</c:v>
                </c:pt>
                <c:pt idx="38">
                  <c:v>44054</c:v>
                </c:pt>
                <c:pt idx="39">
                  <c:v>44055</c:v>
                </c:pt>
                <c:pt idx="40">
                  <c:v>44056</c:v>
                </c:pt>
                <c:pt idx="41">
                  <c:v>44057</c:v>
                </c:pt>
                <c:pt idx="42">
                  <c:v>44058</c:v>
                </c:pt>
              </c:numCache>
            </c:numRef>
          </c:cat>
          <c:val>
            <c:numRef>
              <c:f>'daily number of cases'!$G$1:$G$43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11</c:v>
                </c:pt>
                <c:pt idx="9">
                  <c:v>14</c:v>
                </c:pt>
                <c:pt idx="10">
                  <c:v>19</c:v>
                </c:pt>
                <c:pt idx="11">
                  <c:v>7</c:v>
                </c:pt>
                <c:pt idx="12">
                  <c:v>30</c:v>
                </c:pt>
                <c:pt idx="13">
                  <c:v>22</c:v>
                </c:pt>
                <c:pt idx="14">
                  <c:v>30</c:v>
                </c:pt>
                <c:pt idx="15">
                  <c:v>47</c:v>
                </c:pt>
                <c:pt idx="16">
                  <c:v>25</c:v>
                </c:pt>
                <c:pt idx="17">
                  <c:v>23</c:v>
                </c:pt>
                <c:pt idx="18">
                  <c:v>57</c:v>
                </c:pt>
                <c:pt idx="19">
                  <c:v>55</c:v>
                </c:pt>
                <c:pt idx="20">
                  <c:v>47</c:v>
                </c:pt>
                <c:pt idx="21">
                  <c:v>52</c:v>
                </c:pt>
                <c:pt idx="22">
                  <c:v>33</c:v>
                </c:pt>
                <c:pt idx="23">
                  <c:v>54</c:v>
                </c:pt>
                <c:pt idx="24">
                  <c:v>33</c:v>
                </c:pt>
                <c:pt idx="25">
                  <c:v>38</c:v>
                </c:pt>
                <c:pt idx="26">
                  <c:v>60</c:v>
                </c:pt>
                <c:pt idx="27">
                  <c:v>52</c:v>
                </c:pt>
                <c:pt idx="28">
                  <c:v>43</c:v>
                </c:pt>
                <c:pt idx="29">
                  <c:v>30</c:v>
                </c:pt>
                <c:pt idx="30">
                  <c:v>24</c:v>
                </c:pt>
                <c:pt idx="31">
                  <c:v>31</c:v>
                </c:pt>
                <c:pt idx="32">
                  <c:v>30</c:v>
                </c:pt>
                <c:pt idx="33">
                  <c:v>38</c:v>
                </c:pt>
                <c:pt idx="34">
                  <c:v>28</c:v>
                </c:pt>
                <c:pt idx="35">
                  <c:v>30</c:v>
                </c:pt>
                <c:pt idx="36">
                  <c:v>22</c:v>
                </c:pt>
                <c:pt idx="37">
                  <c:v>20</c:v>
                </c:pt>
                <c:pt idx="38">
                  <c:v>16</c:v>
                </c:pt>
                <c:pt idx="39">
                  <c:v>29</c:v>
                </c:pt>
                <c:pt idx="40">
                  <c:v>33</c:v>
                </c:pt>
                <c:pt idx="41">
                  <c:v>10</c:v>
                </c:pt>
                <c:pt idx="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0-B446-A599-D77A9001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28784"/>
        <c:axId val="494526864"/>
      </c:lineChart>
      <c:dateAx>
        <c:axId val="494528784"/>
        <c:scaling>
          <c:orientation val="minMax"/>
        </c:scaling>
        <c:delete val="0"/>
        <c:axPos val="b"/>
        <c:numFmt formatCode="dd/mm;@" sourceLinked="1"/>
        <c:majorTickMark val="none"/>
        <c:minorTickMark val="in"/>
        <c:tickLblPos val="nextTo"/>
        <c:spPr>
          <a:noFill/>
          <a:ln w="222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526864"/>
        <c:crosses val="autoZero"/>
        <c:auto val="1"/>
        <c:lblOffset val="100"/>
        <c:baseTimeUnit val="days"/>
        <c:majorUnit val="2"/>
        <c:majorTimeUnit val="days"/>
      </c:dateAx>
      <c:valAx>
        <c:axId val="4945268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>
                    <a:solidFill>
                      <a:schemeClr val="tx1"/>
                    </a:solidFill>
                  </a:rPr>
                  <a:t>Number of daily confirmed local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528784"/>
        <c:crosses val="autoZero"/>
        <c:crossBetween val="midCat"/>
      </c:valAx>
      <c:spPr>
        <a:noFill/>
        <a:ln w="317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75202795277122292"/>
          <c:y val="0.21949533126267501"/>
          <c:w val="0.228605195792456"/>
          <c:h val="0.2112071018938464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depthPercent val="10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number_clusters!$C$1</c:f>
              <c:strCache>
                <c:ptCount val="1"/>
                <c:pt idx="0">
                  <c:v>1. Bun Kee/ Sun Fat/ Kin Wing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number_clusters!$C$2:$C$33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C-49A4-97F6-620E32591CA3}"/>
            </c:ext>
          </c:extLst>
        </c:ser>
        <c:ser>
          <c:idx val="1"/>
          <c:order val="1"/>
          <c:tx>
            <c:strRef>
              <c:f>number_clusters!$D$1</c:f>
              <c:strCache>
                <c:ptCount val="1"/>
                <c:pt idx="0">
                  <c:v>2. Deluxe Cuisine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C-49A4-97F6-620E32591CA3}"/>
            </c:ext>
          </c:extLst>
        </c:ser>
        <c:ser>
          <c:idx val="2"/>
          <c:order val="2"/>
          <c:tx>
            <c:strRef>
              <c:f>number_clusters!$E$1</c:f>
              <c:strCache>
                <c:ptCount val="1"/>
                <c:pt idx="0">
                  <c:v>3. Green River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C-49A4-97F6-620E32591CA3}"/>
            </c:ext>
          </c:extLst>
        </c:ser>
        <c:ser>
          <c:idx val="3"/>
          <c:order val="3"/>
          <c:tx>
            <c:strRef>
              <c:f>number_clusters!$F$1</c:f>
              <c:strCache>
                <c:ptCount val="1"/>
                <c:pt idx="0">
                  <c:v>4. Windsor</c:v>
                </c:pt>
              </c:strCache>
            </c:strRef>
          </c:tx>
          <c:spPr>
            <a:solidFill>
              <a:schemeClr val="accent5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C-49A4-97F6-620E32591CA3}"/>
            </c:ext>
          </c:extLst>
        </c:ser>
        <c:ser>
          <c:idx val="4"/>
          <c:order val="4"/>
          <c:tx>
            <c:strRef>
              <c:f>number_clusters!$G$1</c:f>
              <c:strCache>
                <c:ptCount val="1"/>
                <c:pt idx="0">
                  <c:v>5. Victoria Harbour Restaurant</c:v>
                </c:pt>
              </c:strCache>
            </c:strRef>
          </c:tx>
          <c:spPr>
            <a:solidFill>
              <a:schemeClr val="accent5">
                <a:alpha val="9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C-49A4-97F6-620E32591CA3}"/>
            </c:ext>
          </c:extLst>
        </c:ser>
        <c:ser>
          <c:idx val="5"/>
          <c:order val="5"/>
          <c:tx>
            <c:strRef>
              <c:f>number_clusters!$H$1</c:f>
              <c:strCache>
                <c:ptCount val="1"/>
                <c:pt idx="0">
                  <c:v>6. Ming Chuen House 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C-49A4-97F6-620E32591CA3}"/>
            </c:ext>
          </c:extLst>
        </c:ser>
        <c:ser>
          <c:idx val="6"/>
          <c:order val="6"/>
          <c:tx>
            <c:strRef>
              <c:f>number_clusters!$I$1</c:f>
              <c:strCache>
                <c:ptCount val="1"/>
                <c:pt idx="0">
                  <c:v>7. Kong Tai Care for the Aged Centre 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C-49A4-97F6-620E32591CA3}"/>
            </c:ext>
          </c:extLst>
        </c:ser>
        <c:ser>
          <c:idx val="7"/>
          <c:order val="7"/>
          <c:tx>
            <c:strRef>
              <c:f>number_clusters!$J$1</c:f>
              <c:strCache>
                <c:ptCount val="1"/>
                <c:pt idx="0">
                  <c:v> 8. Lung Hang Residence For Senior Citizens 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EC-49A4-97F6-620E32591CA3}"/>
            </c:ext>
          </c:extLst>
        </c:ser>
        <c:ser>
          <c:idx val="8"/>
          <c:order val="8"/>
          <c:tx>
            <c:strRef>
              <c:f>number_clusters!$K$1</c:f>
              <c:strCache>
                <c:ptCount val="1"/>
                <c:pt idx="0">
                  <c:v>9. Cornwall Elderly’s Home 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8</c:v>
                </c:pt>
                <c:pt idx="22">
                  <c:v>13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EC-49A4-97F6-620E32591CA3}"/>
            </c:ext>
          </c:extLst>
        </c:ser>
        <c:ser>
          <c:idx val="9"/>
          <c:order val="9"/>
          <c:tx>
            <c:strRef>
              <c:f>number_clusters!$L$1</c:f>
              <c:strCache>
                <c:ptCount val="1"/>
                <c:pt idx="0">
                  <c:v>10. Grand Plaza Taoheung 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C-49A4-97F6-620E32591CA3}"/>
            </c:ext>
          </c:extLst>
        </c:ser>
        <c:ser>
          <c:idx val="10"/>
          <c:order val="10"/>
          <c:tx>
            <c:strRef>
              <c:f>number_clusters!$M$1</c:f>
              <c:strCache>
                <c:ptCount val="1"/>
                <c:pt idx="0">
                  <c:v>11. Metroplaza Chiuchow Garden 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EC-49A4-97F6-620E32591CA3}"/>
            </c:ext>
          </c:extLst>
        </c:ser>
        <c:ser>
          <c:idx val="11"/>
          <c:order val="11"/>
          <c:tx>
            <c:strRef>
              <c:f>number_clusters!$N$1</c:f>
              <c:strCache>
                <c:ptCount val="1"/>
                <c:pt idx="0">
                  <c:v>12. Tuen Mun Central Square Fulum Restaurant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EC-49A4-97F6-620E32591CA3}"/>
            </c:ext>
          </c:extLst>
        </c:ser>
        <c:ser>
          <c:idx val="12"/>
          <c:order val="12"/>
          <c:tx>
            <c:strRef>
              <c:f>number_clusters!$O$1</c:f>
              <c:strCache>
                <c:ptCount val="1"/>
                <c:pt idx="0">
                  <c:v>13. Star Global Direct Sales </c:v>
                </c:pt>
              </c:strCache>
            </c:strRef>
          </c:tx>
          <c:spPr>
            <a:solidFill>
              <a:schemeClr val="accent4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EC-49A4-97F6-620E32591CA3}"/>
            </c:ext>
          </c:extLst>
        </c:ser>
        <c:ser>
          <c:idx val="13"/>
          <c:order val="13"/>
          <c:tx>
            <c:strRef>
              <c:f>number_clusters!$P$1</c:f>
              <c:strCache>
                <c:ptCount val="1"/>
                <c:pt idx="0">
                  <c:v>14. General Contractors Ltd.</c:v>
                </c:pt>
              </c:strCache>
            </c:strRef>
          </c:tx>
          <c:spPr>
            <a:solidFill>
              <a:schemeClr val="accent4">
                <a:alpha val="8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EC-49A4-97F6-620E32591CA3}"/>
            </c:ext>
          </c:extLst>
        </c:ser>
        <c:ser>
          <c:idx val="14"/>
          <c:order val="14"/>
          <c:tx>
            <c:strRef>
              <c:f>number_clusters!$Q$1</c:f>
              <c:strCache>
                <c:ptCount val="1"/>
                <c:pt idx="0">
                  <c:v>15. Sheung Shui Slaughter House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number_clusters!$B$2:$B$33</c:f>
              <c:numCache>
                <c:formatCode>dd/mm/yyyy;@</c:formatCode>
                <c:ptCount val="32"/>
                <c:pt idx="0">
                  <c:v>44017</c:v>
                </c:pt>
                <c:pt idx="1">
                  <c:v>44018</c:v>
                </c:pt>
                <c:pt idx="2">
                  <c:v>44019</c:v>
                </c:pt>
                <c:pt idx="3">
                  <c:v>44020</c:v>
                </c:pt>
                <c:pt idx="4">
                  <c:v>44021</c:v>
                </c:pt>
                <c:pt idx="5">
                  <c:v>44022</c:v>
                </c:pt>
                <c:pt idx="6">
                  <c:v>44023</c:v>
                </c:pt>
                <c:pt idx="7">
                  <c:v>44024</c:v>
                </c:pt>
                <c:pt idx="8">
                  <c:v>44025</c:v>
                </c:pt>
                <c:pt idx="9">
                  <c:v>44026</c:v>
                </c:pt>
                <c:pt idx="10">
                  <c:v>44027</c:v>
                </c:pt>
                <c:pt idx="11">
                  <c:v>44028</c:v>
                </c:pt>
                <c:pt idx="12">
                  <c:v>44029</c:v>
                </c:pt>
                <c:pt idx="13">
                  <c:v>44030</c:v>
                </c:pt>
                <c:pt idx="14">
                  <c:v>44031</c:v>
                </c:pt>
                <c:pt idx="15">
                  <c:v>44032</c:v>
                </c:pt>
                <c:pt idx="16">
                  <c:v>44033</c:v>
                </c:pt>
                <c:pt idx="17">
                  <c:v>44034</c:v>
                </c:pt>
                <c:pt idx="18">
                  <c:v>44035</c:v>
                </c:pt>
                <c:pt idx="19">
                  <c:v>44036</c:v>
                </c:pt>
                <c:pt idx="20">
                  <c:v>44037</c:v>
                </c:pt>
                <c:pt idx="21">
                  <c:v>44038</c:v>
                </c:pt>
                <c:pt idx="22">
                  <c:v>44039</c:v>
                </c:pt>
                <c:pt idx="23">
                  <c:v>44040</c:v>
                </c:pt>
                <c:pt idx="24">
                  <c:v>44041</c:v>
                </c:pt>
                <c:pt idx="25">
                  <c:v>44042</c:v>
                </c:pt>
                <c:pt idx="26">
                  <c:v>44043</c:v>
                </c:pt>
                <c:pt idx="27">
                  <c:v>44044</c:v>
                </c:pt>
                <c:pt idx="28">
                  <c:v>44045</c:v>
                </c:pt>
                <c:pt idx="29">
                  <c:v>44046</c:v>
                </c:pt>
                <c:pt idx="30">
                  <c:v>44047</c:v>
                </c:pt>
                <c:pt idx="31">
                  <c:v>44048</c:v>
                </c:pt>
              </c:numCache>
            </c:numRef>
          </c:cat>
          <c:val>
            <c:numRef>
              <c:f>number_clusters!$Q$2:$Q$33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EC-49A4-97F6-620E3259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42640"/>
        <c:axId val="601242960"/>
        <c:axId val="611872696"/>
      </c:area3DChart>
      <c:dateAx>
        <c:axId val="601242640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42960"/>
        <c:crosses val="autoZero"/>
        <c:auto val="1"/>
        <c:lblOffset val="100"/>
        <c:baseTimeUnit val="days"/>
        <c:majorUnit val="2"/>
        <c:majorTimeUnit val="days"/>
      </c:dateAx>
      <c:valAx>
        <c:axId val="601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42640"/>
        <c:crosses val="autoZero"/>
        <c:crossBetween val="midCat"/>
      </c:valAx>
      <c:serAx>
        <c:axId val="611872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01242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A0-41F4-A27E-5BE68EAE4B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0-41F4-A27E-5BE68EAE4B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A0-41F4-A27E-5BE68EAE4B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A0-41F4-A27E-5BE68EAE4B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DA0-41F4-A27E-5BE68EAE4B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A0-41F4-A27E-5BE68EAE4B9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DA0-41F4-A27E-5BE68EAE4B9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A0-41F4-A27E-5BE68EAE4B9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13F-43BB-A6DD-36EB7618532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13F-43BB-A6DD-36EB7618532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13F-43BB-A6DD-36EB7618532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13F-43BB-A6DD-36EB7618532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A0-41F4-A27E-5BE68EAE4B9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1F-464B-BA58-0B25C6FC3E9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DA0-41F4-A27E-5BE68EAE4B91}"/>
              </c:ext>
            </c:extLst>
          </c:dPt>
          <c:cat>
            <c:numRef>
              <c:f>delay_clusters!$E$1:$E$15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delay_clusters!$G$1:$G$15</c:f>
              <c:numCache>
                <c:formatCode>General</c:formatCode>
                <c:ptCount val="15"/>
                <c:pt idx="0">
                  <c:v>86.956519999999998</c:v>
                </c:pt>
                <c:pt idx="1">
                  <c:v>90.625</c:v>
                </c:pt>
                <c:pt idx="2">
                  <c:v>86.84210526315789</c:v>
                </c:pt>
                <c:pt idx="3">
                  <c:v>84.615384615384613</c:v>
                </c:pt>
                <c:pt idx="4">
                  <c:v>93.333333333333329</c:v>
                </c:pt>
                <c:pt idx="5">
                  <c:v>50</c:v>
                </c:pt>
                <c:pt idx="6">
                  <c:v>51.111111100000002</c:v>
                </c:pt>
                <c:pt idx="7">
                  <c:v>57.142857100000001</c:v>
                </c:pt>
                <c:pt idx="8">
                  <c:v>91.891891900000005</c:v>
                </c:pt>
                <c:pt idx="9">
                  <c:v>83.333333300000007</c:v>
                </c:pt>
                <c:pt idx="10">
                  <c:v>90</c:v>
                </c:pt>
                <c:pt idx="11">
                  <c:v>90.909090000000006</c:v>
                </c:pt>
                <c:pt idx="12">
                  <c:v>93.478260899999995</c:v>
                </c:pt>
                <c:pt idx="13">
                  <c:v>93.548387099999999</c:v>
                </c:pt>
                <c:pt idx="14">
                  <c:v>94.117647099999999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0-41F4-A27E-5BE68EAE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45872016"/>
        <c:axId val="645872336"/>
      </c:barChart>
      <c:catAx>
        <c:axId val="64587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</a:rPr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2336"/>
        <c:crosses val="autoZero"/>
        <c:auto val="1"/>
        <c:lblAlgn val="ctr"/>
        <c:lblOffset val="100"/>
        <c:noMultiLvlLbl val="0"/>
      </c:catAx>
      <c:valAx>
        <c:axId val="645872336"/>
        <c:scaling>
          <c:orientation val="minMax"/>
          <c:min val="4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</a:rPr>
                  <a:t>Percentage with confirmation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201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9658079278549"/>
          <c:y val="1.321091152543368E-2"/>
          <c:w val="0.79700877369296763"/>
          <c:h val="0.84322184125614952"/>
        </c:manualLayout>
      </c:layout>
      <c:bubbleChart>
        <c:varyColors val="0"/>
        <c:ser>
          <c:idx val="0"/>
          <c:order val="0"/>
          <c:tx>
            <c:strRef>
              <c:f>'peaks since the 1st day'!$B$1</c:f>
              <c:strCache>
                <c:ptCount val="1"/>
                <c:pt idx="0">
                  <c:v>Percentage of delay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ysClr val="windowText" lastClr="000000">
                  <a:alpha val="71000"/>
                </a:sys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0-45FB-AEDB-0B889C760DE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0-45FB-AEDB-0B889C760DE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0-45FB-AEDB-0B889C760DE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0-45FB-AEDB-0B889C760D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0-45FB-AEDB-0B889C760D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0-45FB-AEDB-0B889C760D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0-45FB-AEDB-0B889C760D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0-45FB-AEDB-0B889C760DE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0-45FB-AEDB-0B889C760DE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0-45FB-AEDB-0B889C760DE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0-45FB-AEDB-0B889C760D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0-45FB-AEDB-0B889C760DE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0-45FB-AEDB-0B889C760DE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0-45FB-AEDB-0B889C760DE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ysClr val="windowText" lastClr="000000">
                    <a:alpha val="71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E0-45FB-AEDB-0B889C760DE0}"/>
              </c:ext>
            </c:extLst>
          </c:dPt>
          <c:dLbls>
            <c:dLbl>
              <c:idx val="0"/>
              <c:layout>
                <c:manualLayout>
                  <c:x val="-1.0667998948476214E-2"/>
                  <c:y val="1.201170378994454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0-45FB-AEDB-0B889C760DE0}"/>
                </c:ext>
              </c:extLst>
            </c:dLbl>
            <c:dLbl>
              <c:idx val="1"/>
              <c:layout>
                <c:manualLayout>
                  <c:x val="-1.258927181977796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0-45FB-AEDB-0B889C760DE0}"/>
                </c:ext>
              </c:extLst>
            </c:dLbl>
            <c:dLbl>
              <c:idx val="2"/>
              <c:layout>
                <c:manualLayout>
                  <c:x val="-1.295589842420896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0-45FB-AEDB-0B889C760DE0}"/>
                </c:ext>
              </c:extLst>
            </c:dLbl>
            <c:dLbl>
              <c:idx val="3"/>
              <c:layout>
                <c:manualLayout>
                  <c:x val="-1.190964984082080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0-45FB-AEDB-0B889C760DE0}"/>
                </c:ext>
              </c:extLst>
            </c:dLbl>
            <c:dLbl>
              <c:idx val="4"/>
              <c:layout>
                <c:manualLayout>
                  <c:x val="-1.265477225630106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0-45FB-AEDB-0B889C760DE0}"/>
                </c:ext>
              </c:extLst>
            </c:dLbl>
            <c:dLbl>
              <c:idx val="5"/>
              <c:layout>
                <c:manualLayout>
                  <c:x val="-3.611803330021212E-2"/>
                  <c:y val="4.035508061492304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0-45FB-AEDB-0B889C760DE0}"/>
                </c:ext>
              </c:extLst>
            </c:dLbl>
            <c:dLbl>
              <c:idx val="6"/>
              <c:layout>
                <c:manualLayout>
                  <c:x val="-6.1747948693474476E-2"/>
                  <c:y val="-5.13724221972254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/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992776609804307E-2"/>
                      <c:h val="6.52106808909777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2E0-45FB-AEDB-0B889C760DE0}"/>
                </c:ext>
              </c:extLst>
            </c:dLbl>
            <c:dLbl>
              <c:idx val="7"/>
              <c:layout>
                <c:manualLayout>
                  <c:x val="-1.4848817079700505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0-45FB-AEDB-0B889C760DE0}"/>
                </c:ext>
              </c:extLst>
            </c:dLbl>
            <c:dLbl>
              <c:idx val="8"/>
              <c:layout>
                <c:manualLayout>
                  <c:x val="-5.5933196588350415E-2"/>
                  <c:y val="3.481555807469589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0-45FB-AEDB-0B889C760DE0}"/>
                </c:ext>
              </c:extLst>
            </c:dLbl>
            <c:dLbl>
              <c:idx val="9"/>
              <c:layout>
                <c:manualLayout>
                  <c:x val="-1.1853820609690372E-2"/>
                  <c:y val="1.9455252918287938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0-45FB-AEDB-0B889C760DE0}"/>
                </c:ext>
              </c:extLst>
            </c:dLbl>
            <c:dLbl>
              <c:idx val="10"/>
              <c:layout>
                <c:manualLayout>
                  <c:x val="-5.9324932279582236E-2"/>
                  <c:y val="3.405036919023252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0-45FB-AEDB-0B889C760DE0}"/>
                </c:ext>
              </c:extLst>
            </c:dLbl>
            <c:dLbl>
              <c:idx val="11"/>
              <c:layout>
                <c:manualLayout>
                  <c:x val="-6.7616891903178919E-2"/>
                  <c:y val="-3.961012898679494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0-45FB-AEDB-0B889C760DE0}"/>
                </c:ext>
              </c:extLst>
            </c:dLbl>
            <c:dLbl>
              <c:idx val="12"/>
              <c:layout>
                <c:manualLayout>
                  <c:x val="-0.12204687545333776"/>
                  <c:y val="-9.8333282269676484E-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2E0-45FB-AEDB-0B889C760DE0}"/>
                </c:ext>
              </c:extLst>
            </c:dLbl>
            <c:dLbl>
              <c:idx val="13"/>
              <c:layout>
                <c:manualLayout>
                  <c:x val="-6.6209951318668858E-2"/>
                  <c:y val="-4.169413891356965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2E0-45FB-AEDB-0B889C760DE0}"/>
                </c:ext>
              </c:extLst>
            </c:dLbl>
            <c:dLbl>
              <c:idx val="14"/>
              <c:layout>
                <c:manualLayout>
                  <c:x val="-1.9981007399200727E-2"/>
                  <c:y val="-1.5227861670824945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2E0-45FB-AEDB-0B889C760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'peaks since the 1st day'!$A$2:$A$16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19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19</c:v>
                </c:pt>
                <c:pt idx="14">
                  <c:v>22</c:v>
                </c:pt>
              </c:numCache>
            </c:numRef>
          </c:xVal>
          <c:yVal>
            <c:numRef>
              <c:f>'peaks since the 1st day'!$B$2:$B$16</c:f>
              <c:numCache>
                <c:formatCode>General</c:formatCode>
                <c:ptCount val="15"/>
                <c:pt idx="0">
                  <c:v>86.956519999999998</c:v>
                </c:pt>
                <c:pt idx="1">
                  <c:v>90.625</c:v>
                </c:pt>
                <c:pt idx="2">
                  <c:v>86.84210526315789</c:v>
                </c:pt>
                <c:pt idx="3">
                  <c:v>84.615384615384613</c:v>
                </c:pt>
                <c:pt idx="4">
                  <c:v>93.333333333333329</c:v>
                </c:pt>
                <c:pt idx="5">
                  <c:v>50</c:v>
                </c:pt>
                <c:pt idx="6">
                  <c:v>51.111111100000002</c:v>
                </c:pt>
                <c:pt idx="7">
                  <c:v>57.142857100000001</c:v>
                </c:pt>
                <c:pt idx="8">
                  <c:v>91.891891900000005</c:v>
                </c:pt>
                <c:pt idx="9">
                  <c:v>83.333333300000007</c:v>
                </c:pt>
                <c:pt idx="10">
                  <c:v>90</c:v>
                </c:pt>
                <c:pt idx="11">
                  <c:v>90.909090000000006</c:v>
                </c:pt>
                <c:pt idx="12">
                  <c:v>93.478260899999995</c:v>
                </c:pt>
                <c:pt idx="13">
                  <c:v>93.548387099999999</c:v>
                </c:pt>
                <c:pt idx="14">
                  <c:v>94.117647099999999</c:v>
                </c:pt>
              </c:numCache>
            </c:numRef>
          </c:yVal>
          <c:bubbleSize>
            <c:numRef>
              <c:f>'peaks since the 1st day'!$C$2:$C$16</c:f>
              <c:numCache>
                <c:formatCode>General</c:formatCode>
                <c:ptCount val="15"/>
                <c:pt idx="0">
                  <c:v>46</c:v>
                </c:pt>
                <c:pt idx="1">
                  <c:v>32</c:v>
                </c:pt>
                <c:pt idx="2">
                  <c:v>38</c:v>
                </c:pt>
                <c:pt idx="3">
                  <c:v>26</c:v>
                </c:pt>
                <c:pt idx="4">
                  <c:v>15</c:v>
                </c:pt>
                <c:pt idx="5">
                  <c:v>12</c:v>
                </c:pt>
                <c:pt idx="6">
                  <c:v>45</c:v>
                </c:pt>
                <c:pt idx="7">
                  <c:v>14</c:v>
                </c:pt>
                <c:pt idx="8">
                  <c:v>39</c:v>
                </c:pt>
                <c:pt idx="9">
                  <c:v>42</c:v>
                </c:pt>
                <c:pt idx="10">
                  <c:v>20</c:v>
                </c:pt>
                <c:pt idx="11">
                  <c:v>44</c:v>
                </c:pt>
                <c:pt idx="12">
                  <c:v>47</c:v>
                </c:pt>
                <c:pt idx="13">
                  <c:v>32</c:v>
                </c:pt>
                <c:pt idx="1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B2E0-45FB-AEDB-0B889C760D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5"/>
        <c:showNegBubbles val="0"/>
        <c:axId val="577624400"/>
        <c:axId val="577623120"/>
      </c:bubbleChart>
      <c:valAx>
        <c:axId val="577624400"/>
        <c:scaling>
          <c:orientation val="minMax"/>
          <c:max val="24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</a:rPr>
                  <a:t>Appearance of clusters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3120"/>
        <c:crosses val="autoZero"/>
        <c:crossBetween val="midCat"/>
        <c:majorUnit val="4"/>
      </c:valAx>
      <c:valAx>
        <c:axId val="577623120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</a:rPr>
                  <a:t>Percentage with confirmation delay</a:t>
                </a:r>
              </a:p>
            </c:rich>
          </c:tx>
          <c:layout>
            <c:manualLayout>
              <c:xMode val="edge"/>
              <c:yMode val="edge"/>
              <c:x val="3.0523248827309828E-2"/>
              <c:y val="0.19619666291713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4400"/>
        <c:crosses val="autoZero"/>
        <c:crossBetween val="midCat"/>
        <c:maj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360437</xdr:colOff>
      <xdr:row>0</xdr:row>
      <xdr:rowOff>388596</xdr:rowOff>
    </xdr:from>
    <xdr:to>
      <xdr:col>27</xdr:col>
      <xdr:colOff>531673</xdr:colOff>
      <xdr:row>45</xdr:row>
      <xdr:rowOff>41404</xdr:rowOff>
    </xdr:to>
    <xdr:graphicFrame macro="">
      <xdr:nvGraphicFramePr>
        <xdr:cNvPr id="5" name="图表 6">
          <a:extLst>
            <a:ext uri="{FF2B5EF4-FFF2-40B4-BE49-F238E27FC236}">
              <a16:creationId xmlns:a16="http://schemas.microsoft.com/office/drawing/2014/main" id="{4B9AF518-7A9D-EB45-AD48-48ECE6515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46</xdr:row>
      <xdr:rowOff>145144</xdr:rowOff>
    </xdr:from>
    <xdr:to>
      <xdr:col>27</xdr:col>
      <xdr:colOff>501953</xdr:colOff>
      <xdr:row>91</xdr:row>
      <xdr:rowOff>52857</xdr:rowOff>
    </xdr:to>
    <xdr:graphicFrame macro="">
      <xdr:nvGraphicFramePr>
        <xdr:cNvPr id="10" name="图表 6">
          <a:extLst>
            <a:ext uri="{FF2B5EF4-FFF2-40B4-BE49-F238E27FC236}">
              <a16:creationId xmlns:a16="http://schemas.microsoft.com/office/drawing/2014/main" id="{A9A4CED5-B602-5C43-832C-0479C9CE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0.10604</cdr:x>
      <cdr:y>0.14127</cdr:y>
    </cdr:from>
    <cdr:to>
      <cdr:x>0.99306</cdr:x>
      <cdr:y>0.18984</cdr:y>
    </cdr:to>
    <cdr:sp macro="" textlink="">
      <cdr:nvSpPr>
        <cdr:cNvPr id="35" name="Rectangle 34">
          <a:extLst xmlns:a="http://schemas.openxmlformats.org/drawingml/2006/main">
            <a:ext uri="{FF2B5EF4-FFF2-40B4-BE49-F238E27FC236}">
              <a16:creationId xmlns:a16="http://schemas.microsoft.com/office/drawing/2014/main" id="{85E75A62-74E4-004C-83D4-53F8D5316E74}"/>
            </a:ext>
          </a:extLst>
        </cdr:cNvPr>
        <cdr:cNvSpPr/>
      </cdr:nvSpPr>
      <cdr:spPr>
        <a:xfrm xmlns:a="http://schemas.openxmlformats.org/drawingml/2006/main">
          <a:off x="1363151" y="1198763"/>
          <a:ext cx="11402536" cy="41212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7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TW"/>
        </a:p>
      </cdr:txBody>
    </cdr:sp>
  </cdr:relSizeAnchor>
  <cdr:relSizeAnchor xmlns:cdr="http://schemas.openxmlformats.org/drawingml/2006/chartDrawing">
    <cdr:from>
      <cdr:x>0.15033</cdr:x>
      <cdr:y>0.14062</cdr:y>
    </cdr:from>
    <cdr:to>
      <cdr:x>0.86869</cdr:x>
      <cdr:y>0.19244</cdr:y>
    </cdr:to>
    <cdr:grpSp>
      <cdr:nvGrpSpPr>
        <cdr:cNvPr id="33" name="Group 32">
          <a:extLst xmlns:a="http://schemas.openxmlformats.org/drawingml/2006/main">
            <a:ext uri="{FF2B5EF4-FFF2-40B4-BE49-F238E27FC236}">
              <a16:creationId xmlns:a16="http://schemas.microsoft.com/office/drawing/2014/main" id="{83BD9182-2166-3747-B0D4-F08C3DD069C1}"/>
            </a:ext>
          </a:extLst>
        </cdr:cNvPr>
        <cdr:cNvGrpSpPr/>
      </cdr:nvGrpSpPr>
      <cdr:grpSpPr>
        <a:xfrm xmlns:a="http://schemas.openxmlformats.org/drawingml/2006/main">
          <a:off x="1822200" y="1173226"/>
          <a:ext cx="8707480" cy="432347"/>
          <a:chOff x="2000486" y="1263372"/>
          <a:chExt cx="9383597" cy="430506"/>
        </a:xfrm>
      </cdr:grpSpPr>
      <cdr:sp macro="" textlink="">
        <cdr:nvSpPr>
          <cdr:cNvPr id="61" name="Rectangle 60">
            <a:extLst xmlns:a="http://schemas.openxmlformats.org/drawingml/2006/main">
              <a:ext uri="{FF2B5EF4-FFF2-40B4-BE49-F238E27FC236}">
                <a16:creationId xmlns:a16="http://schemas.microsoft.com/office/drawing/2014/main" id="{FCC7631D-F6C8-3A46-ABA5-61C89B75616D}"/>
              </a:ext>
            </a:extLst>
          </cdr:cNvPr>
          <cdr:cNvSpPr/>
        </cdr:nvSpPr>
        <cdr:spPr>
          <a:xfrm xmlns:a="http://schemas.openxmlformats.org/drawingml/2006/main">
            <a:off x="4605479" y="1263372"/>
            <a:ext cx="1397179" cy="41539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Growing</a:t>
            </a:r>
          </a:p>
        </cdr:txBody>
      </cdr:sp>
      <cdr:sp macro="" textlink="">
        <cdr:nvSpPr>
          <cdr:cNvPr id="69" name="Rectangle 68">
            <a:extLst xmlns:a="http://schemas.openxmlformats.org/drawingml/2006/main">
              <a:ext uri="{FF2B5EF4-FFF2-40B4-BE49-F238E27FC236}">
                <a16:creationId xmlns:a16="http://schemas.microsoft.com/office/drawing/2014/main" id="{1D4BDC00-32CB-DA44-9E4D-115EDA179927}"/>
              </a:ext>
            </a:extLst>
          </cdr:cNvPr>
          <cdr:cNvSpPr/>
        </cdr:nvSpPr>
        <cdr:spPr>
          <a:xfrm xmlns:a="http://schemas.openxmlformats.org/drawingml/2006/main">
            <a:off x="6831096" y="1265863"/>
            <a:ext cx="1244966" cy="41539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Plateau</a:t>
            </a:r>
          </a:p>
        </cdr:txBody>
      </cdr:sp>
      <cdr:sp macro="" textlink="">
        <cdr:nvSpPr>
          <cdr:cNvPr id="78" name="Rectangle 77">
            <a:extLst xmlns:a="http://schemas.openxmlformats.org/drawingml/2006/main">
              <a:ext uri="{FF2B5EF4-FFF2-40B4-BE49-F238E27FC236}">
                <a16:creationId xmlns:a16="http://schemas.microsoft.com/office/drawing/2014/main" id="{6F426789-2C37-5444-9573-8126542E2049}"/>
              </a:ext>
            </a:extLst>
          </cdr:cNvPr>
          <cdr:cNvSpPr/>
        </cdr:nvSpPr>
        <cdr:spPr>
          <a:xfrm xmlns:a="http://schemas.openxmlformats.org/drawingml/2006/main">
            <a:off x="9877943" y="1276907"/>
            <a:ext cx="1506140" cy="41547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Declining</a:t>
            </a:r>
          </a:p>
        </cdr:txBody>
      </cdr:sp>
      <cdr:sp macro="" textlink="">
        <cdr:nvSpPr>
          <cdr:cNvPr id="23" name="Rectangle 22">
            <a:extLst xmlns:a="http://schemas.openxmlformats.org/drawingml/2006/main">
              <a:ext uri="{FF2B5EF4-FFF2-40B4-BE49-F238E27FC236}">
                <a16:creationId xmlns:a16="http://schemas.microsoft.com/office/drawing/2014/main" id="{23594948-50DD-414F-8D3E-A171987C9775}"/>
              </a:ext>
            </a:extLst>
          </cdr:cNvPr>
          <cdr:cNvSpPr/>
        </cdr:nvSpPr>
        <cdr:spPr>
          <a:xfrm xmlns:a="http://schemas.openxmlformats.org/drawingml/2006/main">
            <a:off x="2000486" y="1278485"/>
            <a:ext cx="1464930" cy="41539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Initial</a:t>
            </a:r>
          </a:p>
        </cdr:txBody>
      </cdr:sp>
    </cdr:grpSp>
  </cdr:relSizeAnchor>
  <cdr:relSizeAnchor xmlns:cdr="http://schemas.openxmlformats.org/drawingml/2006/chartDrawing">
    <cdr:from>
      <cdr:x>0.32138</cdr:x>
      <cdr:y>0.13978</cdr:y>
    </cdr:from>
    <cdr:to>
      <cdr:x>0.32155</cdr:x>
      <cdr:y>0.88677</cdr:y>
    </cdr:to>
    <cdr:cxnSp macro="">
      <cdr:nvCxnSpPr>
        <cdr:cNvPr id="49" name="Straight Connector 48">
          <a:extLst xmlns:a="http://schemas.openxmlformats.org/drawingml/2006/main">
            <a:ext uri="{FF2B5EF4-FFF2-40B4-BE49-F238E27FC236}">
              <a16:creationId xmlns:a16="http://schemas.microsoft.com/office/drawing/2014/main" id="{D5E6B896-4AB6-5747-A265-E9AD85339857}"/>
            </a:ext>
          </a:extLst>
        </cdr:cNvPr>
        <cdr:cNvCxnSpPr/>
      </cdr:nvCxnSpPr>
      <cdr:spPr>
        <a:xfrm xmlns:a="http://schemas.openxmlformats.org/drawingml/2006/main" flipV="1">
          <a:off x="4131363" y="1214880"/>
          <a:ext cx="2189" cy="649224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bg2">
              <a:lumMod val="7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0.47493</cdr:x>
      <cdr:y>0.13853</cdr:y>
    </cdr:from>
    <cdr:to>
      <cdr:x>0.47519</cdr:x>
      <cdr:y>0.88552</cdr:y>
    </cdr:to>
    <cdr:cxnSp macro="">
      <cdr:nvCxnSpPr>
        <cdr:cNvPr id="52" name="Straight Connector 51">
          <a:extLst xmlns:a="http://schemas.openxmlformats.org/drawingml/2006/main">
            <a:ext uri="{FF2B5EF4-FFF2-40B4-BE49-F238E27FC236}">
              <a16:creationId xmlns:a16="http://schemas.microsoft.com/office/drawing/2014/main" id="{5EA7C8C6-F5B3-7B48-BF5B-7E84ADFCE8A5}"/>
            </a:ext>
          </a:extLst>
        </cdr:cNvPr>
        <cdr:cNvCxnSpPr/>
      </cdr:nvCxnSpPr>
      <cdr:spPr>
        <a:xfrm xmlns:a="http://schemas.openxmlformats.org/drawingml/2006/main" flipH="1" flipV="1">
          <a:off x="6105173" y="1204033"/>
          <a:ext cx="3343" cy="649224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bg2">
              <a:lumMod val="7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0.64751</cdr:x>
      <cdr:y>0.13846</cdr:y>
    </cdr:from>
    <cdr:to>
      <cdr:x>0.64751</cdr:x>
      <cdr:y>0.88545</cdr:y>
    </cdr:to>
    <cdr:cxnSp macro="">
      <cdr:nvCxnSpPr>
        <cdr:cNvPr id="51" name="Straight Connector 50">
          <a:extLst xmlns:a="http://schemas.openxmlformats.org/drawingml/2006/main">
            <a:ext uri="{FF2B5EF4-FFF2-40B4-BE49-F238E27FC236}">
              <a16:creationId xmlns:a16="http://schemas.microsoft.com/office/drawing/2014/main" id="{5EA7C8C6-F5B3-7B48-BF5B-7E84ADFCE8A5}"/>
            </a:ext>
          </a:extLst>
        </cdr:cNvPr>
        <cdr:cNvCxnSpPr/>
      </cdr:nvCxnSpPr>
      <cdr:spPr>
        <a:xfrm xmlns:a="http://schemas.openxmlformats.org/drawingml/2006/main" flipH="1" flipV="1">
          <a:off x="8323759" y="1203394"/>
          <a:ext cx="0" cy="649224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bg2">
              <a:lumMod val="7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0.23568</cdr:x>
      <cdr:y>0.09924</cdr:y>
    </cdr:from>
    <cdr:to>
      <cdr:x>0.68938</cdr:x>
      <cdr:y>0.13763</cdr:y>
    </cdr:to>
    <cdr:grpSp>
      <cdr:nvGrpSpPr>
        <cdr:cNvPr id="89" name="Group 88">
          <a:extLst xmlns:a="http://schemas.openxmlformats.org/drawingml/2006/main">
            <a:ext uri="{FF2B5EF4-FFF2-40B4-BE49-F238E27FC236}">
              <a16:creationId xmlns:a16="http://schemas.microsoft.com/office/drawing/2014/main" id="{19B1AEF1-E446-D241-B56E-52BD4A162025}"/>
            </a:ext>
          </a:extLst>
        </cdr:cNvPr>
        <cdr:cNvGrpSpPr/>
      </cdr:nvGrpSpPr>
      <cdr:grpSpPr>
        <a:xfrm xmlns:a="http://schemas.openxmlformats.org/drawingml/2006/main">
          <a:off x="2856756" y="827983"/>
          <a:ext cx="5499448" cy="320297"/>
          <a:chOff x="3029631" y="842119"/>
          <a:chExt cx="5832378" cy="325750"/>
        </a:xfrm>
      </cdr:grpSpPr>
      <cdr:cxnSp macro="">
        <cdr:nvCxnSpPr>
          <cdr:cNvPr id="38" name="Straight Arrow Connector 37">
            <a:extLst xmlns:a="http://schemas.openxmlformats.org/drawingml/2006/main">
              <a:ext uri="{FF2B5EF4-FFF2-40B4-BE49-F238E27FC236}">
                <a16:creationId xmlns:a16="http://schemas.microsoft.com/office/drawing/2014/main" id="{F10D2F97-0541-3045-A6B0-EFCC06D1A56F}"/>
              </a:ext>
            </a:extLst>
          </cdr:cNvPr>
          <cdr:cNvCxnSpPr/>
        </cdr:nvCxnSpPr>
        <cdr:spPr>
          <a:xfrm xmlns:a="http://schemas.openxmlformats.org/drawingml/2006/main">
            <a:off x="3029631" y="842119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0" name="Straight Arrow Connector 89">
            <a:extLst xmlns:a="http://schemas.openxmlformats.org/drawingml/2006/main">
              <a:ext uri="{FF2B5EF4-FFF2-40B4-BE49-F238E27FC236}">
                <a16:creationId xmlns:a16="http://schemas.microsoft.com/office/drawing/2014/main" id="{5CF66B18-C89B-ED4F-BCEC-B831FA768841}"/>
              </a:ext>
            </a:extLst>
          </cdr:cNvPr>
          <cdr:cNvCxnSpPr/>
        </cdr:nvCxnSpPr>
        <cdr:spPr>
          <a:xfrm xmlns:a="http://schemas.openxmlformats.org/drawingml/2006/main">
            <a:off x="4125564" y="842119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1" name="Straight Arrow Connector 90">
            <a:extLst xmlns:a="http://schemas.openxmlformats.org/drawingml/2006/main">
              <a:ext uri="{FF2B5EF4-FFF2-40B4-BE49-F238E27FC236}">
                <a16:creationId xmlns:a16="http://schemas.microsoft.com/office/drawing/2014/main" id="{51FFCB3A-B1D9-0343-85B1-0694DE75B3C9}"/>
              </a:ext>
            </a:extLst>
          </cdr:cNvPr>
          <cdr:cNvCxnSpPr/>
        </cdr:nvCxnSpPr>
        <cdr:spPr>
          <a:xfrm xmlns:a="http://schemas.openxmlformats.org/drawingml/2006/main">
            <a:off x="4717619" y="842119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2" name="Straight Arrow Connector 91">
            <a:extLst xmlns:a="http://schemas.openxmlformats.org/drawingml/2006/main">
              <a:ext uri="{FF2B5EF4-FFF2-40B4-BE49-F238E27FC236}">
                <a16:creationId xmlns:a16="http://schemas.microsoft.com/office/drawing/2014/main" id="{B3BE1CAB-BA4E-AE40-A71E-99FB23C8D9DC}"/>
              </a:ext>
            </a:extLst>
          </cdr:cNvPr>
          <cdr:cNvCxnSpPr/>
        </cdr:nvCxnSpPr>
        <cdr:spPr>
          <a:xfrm xmlns:a="http://schemas.openxmlformats.org/drawingml/2006/main">
            <a:off x="6367817" y="842119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3" name="Straight Arrow Connector 92">
            <a:extLst xmlns:a="http://schemas.openxmlformats.org/drawingml/2006/main">
              <a:ext uri="{FF2B5EF4-FFF2-40B4-BE49-F238E27FC236}">
                <a16:creationId xmlns:a16="http://schemas.microsoft.com/office/drawing/2014/main" id="{DF9CAC02-BC03-4148-A9FC-31C1519ECAA6}"/>
              </a:ext>
            </a:extLst>
          </cdr:cNvPr>
          <cdr:cNvCxnSpPr/>
        </cdr:nvCxnSpPr>
        <cdr:spPr>
          <a:xfrm xmlns:a="http://schemas.openxmlformats.org/drawingml/2006/main">
            <a:off x="8043209" y="842119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4" name="Straight Arrow Connector 93">
            <a:extLst xmlns:a="http://schemas.openxmlformats.org/drawingml/2006/main">
              <a:ext uri="{FF2B5EF4-FFF2-40B4-BE49-F238E27FC236}">
                <a16:creationId xmlns:a16="http://schemas.microsoft.com/office/drawing/2014/main" id="{12ADC2CD-C456-8D43-A67A-8307B736DAE9}"/>
              </a:ext>
            </a:extLst>
          </cdr:cNvPr>
          <cdr:cNvCxnSpPr/>
        </cdr:nvCxnSpPr>
        <cdr:spPr>
          <a:xfrm xmlns:a="http://schemas.openxmlformats.org/drawingml/2006/main">
            <a:off x="8862009" y="842119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0.22</cdr:x>
      <cdr:y>0.05835</cdr:y>
    </cdr:from>
    <cdr:to>
      <cdr:x>0.86183</cdr:x>
      <cdr:y>0.10135</cdr:y>
    </cdr:to>
    <cdr:grpSp>
      <cdr:nvGrpSpPr>
        <cdr:cNvPr id="104" name="Group 103">
          <a:extLst xmlns:a="http://schemas.openxmlformats.org/drawingml/2006/main">
            <a:ext uri="{FF2B5EF4-FFF2-40B4-BE49-F238E27FC236}">
              <a16:creationId xmlns:a16="http://schemas.microsoft.com/office/drawing/2014/main" id="{393FE799-B3C3-9D45-9807-8393800D15F0}"/>
            </a:ext>
          </a:extLst>
        </cdr:cNvPr>
        <cdr:cNvGrpSpPr/>
      </cdr:nvGrpSpPr>
      <cdr:grpSpPr>
        <a:xfrm xmlns:a="http://schemas.openxmlformats.org/drawingml/2006/main">
          <a:off x="2666693" y="486828"/>
          <a:ext cx="7779835" cy="358759"/>
          <a:chOff x="2828080" y="495141"/>
          <a:chExt cx="8250707" cy="364883"/>
        </a:xfrm>
      </cdr:grpSpPr>
      <cdr:sp macro="" textlink="">
        <cdr:nvSpPr>
          <cdr:cNvPr id="65" name="Rectangle 64">
            <a:extLst xmlns:a="http://schemas.openxmlformats.org/drawingml/2006/main">
              <a:ext uri="{FF2B5EF4-FFF2-40B4-BE49-F238E27FC236}">
                <a16:creationId xmlns:a16="http://schemas.microsoft.com/office/drawing/2014/main" id="{3F3D6F34-05C2-4F46-9223-2C60A5773F35}"/>
              </a:ext>
            </a:extLst>
          </cdr:cNvPr>
          <cdr:cNvSpPr/>
        </cdr:nvSpPr>
        <cdr:spPr>
          <a:xfrm xmlns:a="http://schemas.openxmlformats.org/drawingml/2006/main">
            <a:off x="2828080" y="495141"/>
            <a:ext cx="6600791" cy="36488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lvl="0" algn="l"/>
            <a:r>
              <a:rPr lang="en-TW" sz="23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T1</a:t>
            </a:r>
            <a:r>
              <a:rPr lang="en-TW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        T2                       </a:t>
            </a:r>
            <a:r>
              <a:rPr lang="en-HK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TW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  T3                    T4          </a:t>
            </a:r>
            <a:r>
              <a:rPr lang="en-TW" sz="23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</a:t>
            </a:r>
          </a:p>
        </cdr:txBody>
      </cdr:sp>
      <cdr:sp macro="" textlink="">
        <cdr:nvSpPr>
          <cdr:cNvPr id="96" name="Rectangle 95">
            <a:extLst xmlns:a="http://schemas.openxmlformats.org/drawingml/2006/main">
              <a:ext uri="{FF2B5EF4-FFF2-40B4-BE49-F238E27FC236}">
                <a16:creationId xmlns:a16="http://schemas.microsoft.com/office/drawing/2014/main" id="{E28315F8-61F6-4044-A89C-2874C09C4853}"/>
              </a:ext>
            </a:extLst>
          </cdr:cNvPr>
          <cdr:cNvSpPr/>
        </cdr:nvSpPr>
        <cdr:spPr>
          <a:xfrm xmlns:a="http://schemas.openxmlformats.org/drawingml/2006/main">
            <a:off x="4477996" y="495141"/>
            <a:ext cx="6600791" cy="36488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lvl="0" algn="l"/>
            <a:r>
              <a:rPr lang="en-TW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TT                                                       IB    </a:t>
            </a:r>
            <a:r>
              <a:rPr lang="en-TW" sz="23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0.10731</cdr:x>
      <cdr:y>0.14127</cdr:y>
    </cdr:from>
    <cdr:to>
      <cdr:x>0.99218</cdr:x>
      <cdr:y>0.18984</cdr:y>
    </cdr:to>
    <cdr:sp macro="" textlink="">
      <cdr:nvSpPr>
        <cdr:cNvPr id="35" name="Rectangle 34">
          <a:extLst xmlns:a="http://schemas.openxmlformats.org/drawingml/2006/main">
            <a:ext uri="{FF2B5EF4-FFF2-40B4-BE49-F238E27FC236}">
              <a16:creationId xmlns:a16="http://schemas.microsoft.com/office/drawing/2014/main" id="{85E75A62-74E4-004C-83D4-53F8D5316E74}"/>
            </a:ext>
          </a:extLst>
        </cdr:cNvPr>
        <cdr:cNvSpPr/>
      </cdr:nvSpPr>
      <cdr:spPr>
        <a:xfrm xmlns:a="http://schemas.openxmlformats.org/drawingml/2006/main">
          <a:off x="1390720" y="1168400"/>
          <a:ext cx="11468100" cy="40168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7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TW"/>
        </a:p>
      </cdr:txBody>
    </cdr:sp>
  </cdr:relSizeAnchor>
  <cdr:relSizeAnchor xmlns:cdr="http://schemas.openxmlformats.org/drawingml/2006/chartDrawing">
    <cdr:from>
      <cdr:x>0.15033</cdr:x>
      <cdr:y>0.14062</cdr:y>
    </cdr:from>
    <cdr:to>
      <cdr:x>0.86869</cdr:x>
      <cdr:y>0.19244</cdr:y>
    </cdr:to>
    <cdr:grpSp>
      <cdr:nvGrpSpPr>
        <cdr:cNvPr id="33" name="Group 32">
          <a:extLst xmlns:a="http://schemas.openxmlformats.org/drawingml/2006/main">
            <a:ext uri="{FF2B5EF4-FFF2-40B4-BE49-F238E27FC236}">
              <a16:creationId xmlns:a16="http://schemas.microsoft.com/office/drawing/2014/main" id="{83BD9182-2166-3747-B0D4-F08C3DD069C1}"/>
            </a:ext>
          </a:extLst>
        </cdr:cNvPr>
        <cdr:cNvGrpSpPr/>
      </cdr:nvGrpSpPr>
      <cdr:grpSpPr>
        <a:xfrm xmlns:a="http://schemas.openxmlformats.org/drawingml/2006/main">
          <a:off x="1814641" y="1173353"/>
          <a:ext cx="8671359" cy="432394"/>
          <a:chOff x="2000486" y="1263372"/>
          <a:chExt cx="9383597" cy="430506"/>
        </a:xfrm>
      </cdr:grpSpPr>
      <cdr:sp macro="" textlink="">
        <cdr:nvSpPr>
          <cdr:cNvPr id="61" name="Rectangle 60">
            <a:extLst xmlns:a="http://schemas.openxmlformats.org/drawingml/2006/main">
              <a:ext uri="{FF2B5EF4-FFF2-40B4-BE49-F238E27FC236}">
                <a16:creationId xmlns:a16="http://schemas.microsoft.com/office/drawing/2014/main" id="{FCC7631D-F6C8-3A46-ABA5-61C89B75616D}"/>
              </a:ext>
            </a:extLst>
          </cdr:cNvPr>
          <cdr:cNvSpPr/>
        </cdr:nvSpPr>
        <cdr:spPr>
          <a:xfrm xmlns:a="http://schemas.openxmlformats.org/drawingml/2006/main">
            <a:off x="4605479" y="1263372"/>
            <a:ext cx="1397179" cy="41539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Growing</a:t>
            </a:r>
          </a:p>
        </cdr:txBody>
      </cdr:sp>
      <cdr:sp macro="" textlink="">
        <cdr:nvSpPr>
          <cdr:cNvPr id="69" name="Rectangle 68">
            <a:extLst xmlns:a="http://schemas.openxmlformats.org/drawingml/2006/main">
              <a:ext uri="{FF2B5EF4-FFF2-40B4-BE49-F238E27FC236}">
                <a16:creationId xmlns:a16="http://schemas.microsoft.com/office/drawing/2014/main" id="{1D4BDC00-32CB-DA44-9E4D-115EDA179927}"/>
              </a:ext>
            </a:extLst>
          </cdr:cNvPr>
          <cdr:cNvSpPr/>
        </cdr:nvSpPr>
        <cdr:spPr>
          <a:xfrm xmlns:a="http://schemas.openxmlformats.org/drawingml/2006/main">
            <a:off x="6831096" y="1265863"/>
            <a:ext cx="1244966" cy="41539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Plateau</a:t>
            </a:r>
          </a:p>
        </cdr:txBody>
      </cdr:sp>
      <cdr:sp macro="" textlink="">
        <cdr:nvSpPr>
          <cdr:cNvPr id="78" name="Rectangle 77">
            <a:extLst xmlns:a="http://schemas.openxmlformats.org/drawingml/2006/main">
              <a:ext uri="{FF2B5EF4-FFF2-40B4-BE49-F238E27FC236}">
                <a16:creationId xmlns:a16="http://schemas.microsoft.com/office/drawing/2014/main" id="{6F426789-2C37-5444-9573-8126542E2049}"/>
              </a:ext>
            </a:extLst>
          </cdr:cNvPr>
          <cdr:cNvSpPr/>
        </cdr:nvSpPr>
        <cdr:spPr>
          <a:xfrm xmlns:a="http://schemas.openxmlformats.org/drawingml/2006/main">
            <a:off x="9877943" y="1276907"/>
            <a:ext cx="1506140" cy="41547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Declining</a:t>
            </a:r>
          </a:p>
        </cdr:txBody>
      </cdr:sp>
      <cdr:sp macro="" textlink="">
        <cdr:nvSpPr>
          <cdr:cNvPr id="23" name="Rectangle 22">
            <a:extLst xmlns:a="http://schemas.openxmlformats.org/drawingml/2006/main">
              <a:ext uri="{FF2B5EF4-FFF2-40B4-BE49-F238E27FC236}">
                <a16:creationId xmlns:a16="http://schemas.microsoft.com/office/drawing/2014/main" id="{23594948-50DD-414F-8D3E-A171987C9775}"/>
              </a:ext>
            </a:extLst>
          </cdr:cNvPr>
          <cdr:cNvSpPr/>
        </cdr:nvSpPr>
        <cdr:spPr>
          <a:xfrm xmlns:a="http://schemas.openxmlformats.org/drawingml/2006/main">
            <a:off x="2000486" y="1278485"/>
            <a:ext cx="1464930" cy="41539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TW" sz="2000" b="0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Initial</a:t>
            </a:r>
          </a:p>
        </cdr:txBody>
      </cdr:sp>
    </cdr:grpSp>
  </cdr:relSizeAnchor>
  <cdr:relSizeAnchor xmlns:cdr="http://schemas.openxmlformats.org/drawingml/2006/chartDrawing">
    <cdr:from>
      <cdr:x>0.32281</cdr:x>
      <cdr:y>0.14014</cdr:y>
    </cdr:from>
    <cdr:to>
      <cdr:x>0.32281</cdr:x>
      <cdr:y>0.8853</cdr:y>
    </cdr:to>
    <cdr:cxnSp macro="">
      <cdr:nvCxnSpPr>
        <cdr:cNvPr id="49" name="Straight Connector 48">
          <a:extLst xmlns:a="http://schemas.openxmlformats.org/drawingml/2006/main">
            <a:ext uri="{FF2B5EF4-FFF2-40B4-BE49-F238E27FC236}">
              <a16:creationId xmlns:a16="http://schemas.microsoft.com/office/drawing/2014/main" id="{D5E6B896-4AB6-5747-A265-E9AD85339857}"/>
            </a:ext>
          </a:extLst>
        </cdr:cNvPr>
        <cdr:cNvCxnSpPr/>
      </cdr:nvCxnSpPr>
      <cdr:spPr>
        <a:xfrm xmlns:a="http://schemas.openxmlformats.org/drawingml/2006/main" flipH="1" flipV="1">
          <a:off x="4156929" y="1220962"/>
          <a:ext cx="0" cy="649224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bg2">
              <a:lumMod val="7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0.47337</cdr:x>
      <cdr:y>0.14161</cdr:y>
    </cdr:from>
    <cdr:to>
      <cdr:x>0.47363</cdr:x>
      <cdr:y>0.88647</cdr:y>
    </cdr:to>
    <cdr:cxnSp macro="">
      <cdr:nvCxnSpPr>
        <cdr:cNvPr id="52" name="Straight Connector 51">
          <a:extLst xmlns:a="http://schemas.openxmlformats.org/drawingml/2006/main">
            <a:ext uri="{FF2B5EF4-FFF2-40B4-BE49-F238E27FC236}">
              <a16:creationId xmlns:a16="http://schemas.microsoft.com/office/drawing/2014/main" id="{5EA7C8C6-F5B3-7B48-BF5B-7E84ADFCE8A5}"/>
            </a:ext>
          </a:extLst>
        </cdr:cNvPr>
        <cdr:cNvCxnSpPr/>
      </cdr:nvCxnSpPr>
      <cdr:spPr>
        <a:xfrm xmlns:a="http://schemas.openxmlformats.org/drawingml/2006/main" flipH="1" flipV="1">
          <a:off x="6183503" y="1176444"/>
          <a:ext cx="3397" cy="6188216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bg2">
              <a:lumMod val="7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0.64751</cdr:x>
      <cdr:y>0.13846</cdr:y>
    </cdr:from>
    <cdr:to>
      <cdr:x>0.64751</cdr:x>
      <cdr:y>0.88362</cdr:y>
    </cdr:to>
    <cdr:cxnSp macro="">
      <cdr:nvCxnSpPr>
        <cdr:cNvPr id="51" name="Straight Connector 50">
          <a:extLst xmlns:a="http://schemas.openxmlformats.org/drawingml/2006/main">
            <a:ext uri="{FF2B5EF4-FFF2-40B4-BE49-F238E27FC236}">
              <a16:creationId xmlns:a16="http://schemas.microsoft.com/office/drawing/2014/main" id="{5EA7C8C6-F5B3-7B48-BF5B-7E84ADFCE8A5}"/>
            </a:ext>
          </a:extLst>
        </cdr:cNvPr>
        <cdr:cNvCxnSpPr/>
      </cdr:nvCxnSpPr>
      <cdr:spPr>
        <a:xfrm xmlns:a="http://schemas.openxmlformats.org/drawingml/2006/main" flipH="1" flipV="1">
          <a:off x="8338083" y="1206336"/>
          <a:ext cx="0" cy="649224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bg2">
              <a:lumMod val="7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0.23601</cdr:x>
      <cdr:y>0.0974</cdr:y>
    </cdr:from>
    <cdr:to>
      <cdr:x>0.6878</cdr:x>
      <cdr:y>0.13707</cdr:y>
    </cdr:to>
    <cdr:grpSp>
      <cdr:nvGrpSpPr>
        <cdr:cNvPr id="44" name="Group 43">
          <a:extLst xmlns:a="http://schemas.openxmlformats.org/drawingml/2006/main">
            <a:ext uri="{FF2B5EF4-FFF2-40B4-BE49-F238E27FC236}">
              <a16:creationId xmlns:a16="http://schemas.microsoft.com/office/drawing/2014/main" id="{067F953E-F217-DE49-B520-99F22888A5FF}"/>
            </a:ext>
          </a:extLst>
        </cdr:cNvPr>
        <cdr:cNvGrpSpPr/>
      </cdr:nvGrpSpPr>
      <cdr:grpSpPr>
        <a:xfrm xmlns:a="http://schemas.openxmlformats.org/drawingml/2006/main">
          <a:off x="2848888" y="812719"/>
          <a:ext cx="5453580" cy="331013"/>
          <a:chOff x="0" y="0"/>
          <a:chExt cx="5832378" cy="325750"/>
        </a:xfrm>
      </cdr:grpSpPr>
      <cdr:cxnSp macro="">
        <cdr:nvCxnSpPr>
          <cdr:cNvPr id="45" name="Straight Arrow Connector 44">
            <a:extLst xmlns:a="http://schemas.openxmlformats.org/drawingml/2006/main">
              <a:ext uri="{FF2B5EF4-FFF2-40B4-BE49-F238E27FC236}">
                <a16:creationId xmlns:a16="http://schemas.microsoft.com/office/drawing/2014/main" id="{F3F7FE7B-07EB-8E43-9517-C7C496434464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5" name="Straight Arrow Connector 54">
            <a:extLst xmlns:a="http://schemas.openxmlformats.org/drawingml/2006/main">
              <a:ext uri="{FF2B5EF4-FFF2-40B4-BE49-F238E27FC236}">
                <a16:creationId xmlns:a16="http://schemas.microsoft.com/office/drawing/2014/main" id="{48CBCDDB-E5D7-4448-BFD5-422F36F436D5}"/>
              </a:ext>
            </a:extLst>
          </cdr:cNvPr>
          <cdr:cNvCxnSpPr/>
        </cdr:nvCxnSpPr>
        <cdr:spPr>
          <a:xfrm xmlns:a="http://schemas.openxmlformats.org/drawingml/2006/main">
            <a:off x="1095933" y="0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6" name="Straight Arrow Connector 55">
            <a:extLst xmlns:a="http://schemas.openxmlformats.org/drawingml/2006/main">
              <a:ext uri="{FF2B5EF4-FFF2-40B4-BE49-F238E27FC236}">
                <a16:creationId xmlns:a16="http://schemas.microsoft.com/office/drawing/2014/main" id="{63631341-DE06-1148-AF7B-7B4DC595C397}"/>
              </a:ext>
            </a:extLst>
          </cdr:cNvPr>
          <cdr:cNvCxnSpPr/>
        </cdr:nvCxnSpPr>
        <cdr:spPr>
          <a:xfrm xmlns:a="http://schemas.openxmlformats.org/drawingml/2006/main">
            <a:off x="1687988" y="0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7" name="Straight Arrow Connector 56">
            <a:extLst xmlns:a="http://schemas.openxmlformats.org/drawingml/2006/main">
              <a:ext uri="{FF2B5EF4-FFF2-40B4-BE49-F238E27FC236}">
                <a16:creationId xmlns:a16="http://schemas.microsoft.com/office/drawing/2014/main" id="{42F7E3FE-833E-1B4A-91F3-C81039541EB7}"/>
              </a:ext>
            </a:extLst>
          </cdr:cNvPr>
          <cdr:cNvCxnSpPr/>
        </cdr:nvCxnSpPr>
        <cdr:spPr>
          <a:xfrm xmlns:a="http://schemas.openxmlformats.org/drawingml/2006/main">
            <a:off x="3338186" y="0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Arrow Connector 57">
            <a:extLst xmlns:a="http://schemas.openxmlformats.org/drawingml/2006/main">
              <a:ext uri="{FF2B5EF4-FFF2-40B4-BE49-F238E27FC236}">
                <a16:creationId xmlns:a16="http://schemas.microsoft.com/office/drawing/2014/main" id="{19FC4103-442D-144C-A14F-896F42A8493B}"/>
              </a:ext>
            </a:extLst>
          </cdr:cNvPr>
          <cdr:cNvCxnSpPr/>
        </cdr:nvCxnSpPr>
        <cdr:spPr>
          <a:xfrm xmlns:a="http://schemas.openxmlformats.org/drawingml/2006/main">
            <a:off x="5013578" y="0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9" name="Straight Arrow Connector 58">
            <a:extLst xmlns:a="http://schemas.openxmlformats.org/drawingml/2006/main">
              <a:ext uri="{FF2B5EF4-FFF2-40B4-BE49-F238E27FC236}">
                <a16:creationId xmlns:a16="http://schemas.microsoft.com/office/drawing/2014/main" id="{47CC95A5-60FE-A845-A9CF-64C1EEA09FEE}"/>
              </a:ext>
            </a:extLst>
          </cdr:cNvPr>
          <cdr:cNvCxnSpPr/>
        </cdr:nvCxnSpPr>
        <cdr:spPr>
          <a:xfrm xmlns:a="http://schemas.openxmlformats.org/drawingml/2006/main">
            <a:off x="5832378" y="0"/>
            <a:ext cx="0" cy="325750"/>
          </a:xfrm>
          <a:prstGeom xmlns:a="http://schemas.openxmlformats.org/drawingml/2006/main" prst="straightConnector1">
            <a:avLst/>
          </a:prstGeom>
          <a:ln xmlns:a="http://schemas.openxmlformats.org/drawingml/2006/main" w="25400">
            <a:solidFill>
              <a:schemeClr val="tx1"/>
            </a:solidFill>
            <a:tailEnd type="stealth" w="lg" len="lg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0.21961</cdr:x>
      <cdr:y>0.05587</cdr:y>
    </cdr:from>
    <cdr:to>
      <cdr:x>0.86153</cdr:x>
      <cdr:y>0.10031</cdr:y>
    </cdr:to>
    <cdr:grpSp>
      <cdr:nvGrpSpPr>
        <cdr:cNvPr id="60" name="Group 59">
          <a:extLst xmlns:a="http://schemas.openxmlformats.org/drawingml/2006/main">
            <a:ext uri="{FF2B5EF4-FFF2-40B4-BE49-F238E27FC236}">
              <a16:creationId xmlns:a16="http://schemas.microsoft.com/office/drawing/2014/main" id="{85DA12D1-C708-4849-81F3-95EFA5045C64}"/>
            </a:ext>
          </a:extLst>
        </cdr:cNvPr>
        <cdr:cNvGrpSpPr/>
      </cdr:nvGrpSpPr>
      <cdr:grpSpPr>
        <a:xfrm xmlns:a="http://schemas.openxmlformats.org/drawingml/2006/main">
          <a:off x="2650923" y="466187"/>
          <a:ext cx="7748648" cy="370814"/>
          <a:chOff x="0" y="33474"/>
          <a:chExt cx="8286885" cy="364883"/>
        </a:xfrm>
      </cdr:grpSpPr>
      <cdr:sp macro="" textlink="">
        <cdr:nvSpPr>
          <cdr:cNvPr id="62" name="Rectangle 61">
            <a:extLst xmlns:a="http://schemas.openxmlformats.org/drawingml/2006/main">
              <a:ext uri="{FF2B5EF4-FFF2-40B4-BE49-F238E27FC236}">
                <a16:creationId xmlns:a16="http://schemas.microsoft.com/office/drawing/2014/main" id="{8C6FF6F0-9F33-FB4F-86F6-D272AC3D7242}"/>
              </a:ext>
            </a:extLst>
          </cdr:cNvPr>
          <cdr:cNvSpPr/>
        </cdr:nvSpPr>
        <cdr:spPr>
          <a:xfrm xmlns:a="http://schemas.openxmlformats.org/drawingml/2006/main">
            <a:off x="0" y="33474"/>
            <a:ext cx="6600791" cy="36488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lvl="0" algn="l"/>
            <a:r>
              <a:rPr lang="en-TW" sz="23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T1</a:t>
            </a:r>
            <a:r>
              <a:rPr lang="en-TW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         T2                           T3                   T4          </a:t>
            </a:r>
            <a:r>
              <a:rPr lang="en-TW" sz="23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</a:t>
            </a:r>
          </a:p>
        </cdr:txBody>
      </cdr:sp>
      <cdr:sp macro="" textlink="">
        <cdr:nvSpPr>
          <cdr:cNvPr id="63" name="Rectangle 62">
            <a:extLst xmlns:a="http://schemas.openxmlformats.org/drawingml/2006/main">
              <a:ext uri="{FF2B5EF4-FFF2-40B4-BE49-F238E27FC236}">
                <a16:creationId xmlns:a16="http://schemas.microsoft.com/office/drawing/2014/main" id="{0A470E46-E7E6-4143-B9F3-FD8E2B3E68F5}"/>
              </a:ext>
            </a:extLst>
          </cdr:cNvPr>
          <cdr:cNvSpPr/>
        </cdr:nvSpPr>
        <cdr:spPr>
          <a:xfrm xmlns:a="http://schemas.openxmlformats.org/drawingml/2006/main">
            <a:off x="1686094" y="33474"/>
            <a:ext cx="6600791" cy="36488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lvl="0" algn="l"/>
            <a:r>
              <a:rPr lang="en-TW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TT              </a:t>
            </a:r>
            <a:r>
              <a:rPr lang="en-HK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TW" sz="2300" b="0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                                      IB    </a:t>
            </a:r>
            <a:r>
              <a:rPr lang="en-TW" sz="2300" b="0" i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  </a:t>
            </a: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37</xdr:row>
      <xdr:rowOff>68580</xdr:rowOff>
    </xdr:from>
    <xdr:to>
      <xdr:col>23</xdr:col>
      <xdr:colOff>53340</xdr:colOff>
      <xdr:row>72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A50437-A1BA-448F-A897-30494E86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274320</xdr:colOff>
      <xdr:row>16</xdr:row>
      <xdr:rowOff>11430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E75F660-A07D-4313-9029-37D5A8BC99C0}"/>
            </a:ext>
          </a:extLst>
        </xdr:cNvPr>
        <xdr:cNvSpPr txBox="1"/>
      </xdr:nvSpPr>
      <xdr:spPr>
        <a:xfrm>
          <a:off x="5273040" y="386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389467</xdr:rowOff>
    </xdr:from>
    <xdr:to>
      <xdr:col>22</xdr:col>
      <xdr:colOff>220134</xdr:colOff>
      <xdr:row>6</xdr:row>
      <xdr:rowOff>143933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F71D1B-AB1A-49BB-949F-57ABB9CA7F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0</xdr:rowOff>
    </xdr:from>
    <xdr:to>
      <xdr:col>15</xdr:col>
      <xdr:colOff>268515</xdr:colOff>
      <xdr:row>15</xdr:row>
      <xdr:rowOff>47171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774D12-8F53-4C21-98E4-70AF400B6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F41-B589-43BD-BEC2-075F12E75373}">
  <dimension ref="A1:H43"/>
  <sheetViews>
    <sheetView tabSelected="1" zoomScale="90" zoomScaleNormal="90" workbookViewId="0">
      <selection activeCell="D13" sqref="D13"/>
    </sheetView>
  </sheetViews>
  <sheetFormatPr defaultColWidth="8.84375" defaultRowHeight="14.6"/>
  <cols>
    <col min="1" max="1" width="10.69140625" style="16" bestFit="1" customWidth="1"/>
    <col min="2" max="2" width="8.84375" style="11"/>
    <col min="3" max="3" width="12.3046875" style="11" customWidth="1"/>
    <col min="4" max="4" width="8.84375" style="11" customWidth="1"/>
  </cols>
  <sheetData>
    <row r="1" spans="1:8" ht="34.75" customHeight="1">
      <c r="B1" s="17" t="s">
        <v>9</v>
      </c>
      <c r="C1" s="17" t="s">
        <v>52</v>
      </c>
      <c r="D1" s="17" t="s">
        <v>46</v>
      </c>
      <c r="F1" t="s">
        <v>47</v>
      </c>
      <c r="G1" t="s">
        <v>48</v>
      </c>
      <c r="H1" t="s">
        <v>51</v>
      </c>
    </row>
    <row r="2" spans="1:8">
      <c r="A2" s="15">
        <v>44017</v>
      </c>
      <c r="B2" s="18">
        <v>8</v>
      </c>
      <c r="C2" s="18">
        <v>1</v>
      </c>
      <c r="D2" s="18">
        <f>E2-B2</f>
        <v>1</v>
      </c>
      <c r="E2">
        <v>9</v>
      </c>
      <c r="F2">
        <v>1</v>
      </c>
      <c r="G2">
        <v>1</v>
      </c>
      <c r="H2">
        <f>SUM(F2:G2)</f>
        <v>2</v>
      </c>
    </row>
    <row r="3" spans="1:8">
      <c r="A3" s="15">
        <v>44018</v>
      </c>
      <c r="B3" s="18">
        <v>16</v>
      </c>
      <c r="C3" s="18">
        <v>1</v>
      </c>
      <c r="D3" s="18">
        <f t="shared" ref="D3:D43" si="0">E3-B3</f>
        <v>0</v>
      </c>
      <c r="E3">
        <v>16</v>
      </c>
      <c r="F3">
        <v>1</v>
      </c>
      <c r="G3">
        <v>0</v>
      </c>
      <c r="H3">
        <f t="shared" ref="H3:H43" si="1">SUM(F3:G3)</f>
        <v>1</v>
      </c>
    </row>
    <row r="4" spans="1:8">
      <c r="A4" s="15">
        <v>44019</v>
      </c>
      <c r="B4" s="18">
        <v>5</v>
      </c>
      <c r="C4" s="18">
        <v>6</v>
      </c>
      <c r="D4" s="18">
        <f t="shared" si="0"/>
        <v>3</v>
      </c>
      <c r="E4">
        <v>8</v>
      </c>
      <c r="F4">
        <v>4</v>
      </c>
      <c r="G4">
        <v>5</v>
      </c>
      <c r="H4">
        <f t="shared" si="1"/>
        <v>9</v>
      </c>
    </row>
    <row r="5" spans="1:8">
      <c r="A5" s="15">
        <v>44020</v>
      </c>
      <c r="B5" s="18">
        <v>5</v>
      </c>
      <c r="C5" s="18">
        <v>13</v>
      </c>
      <c r="D5" s="18">
        <f t="shared" si="0"/>
        <v>6</v>
      </c>
      <c r="E5">
        <v>11</v>
      </c>
      <c r="F5">
        <v>13</v>
      </c>
      <c r="G5">
        <v>6</v>
      </c>
      <c r="H5">
        <f t="shared" si="1"/>
        <v>19</v>
      </c>
    </row>
    <row r="6" spans="1:8">
      <c r="A6" s="15">
        <v>44021</v>
      </c>
      <c r="B6" s="18">
        <v>8</v>
      </c>
      <c r="C6" s="18">
        <v>30</v>
      </c>
      <c r="D6" s="18">
        <f t="shared" si="0"/>
        <v>4</v>
      </c>
      <c r="E6">
        <v>12</v>
      </c>
      <c r="F6">
        <v>33</v>
      </c>
      <c r="G6">
        <v>1</v>
      </c>
      <c r="H6">
        <f t="shared" si="1"/>
        <v>34</v>
      </c>
    </row>
    <row r="7" spans="1:8">
      <c r="A7" s="15">
        <v>44022</v>
      </c>
      <c r="B7" s="18">
        <v>6</v>
      </c>
      <c r="C7" s="18">
        <v>21</v>
      </c>
      <c r="D7" s="18">
        <f t="shared" si="0"/>
        <v>11</v>
      </c>
      <c r="E7">
        <v>17</v>
      </c>
      <c r="F7">
        <v>27</v>
      </c>
      <c r="G7">
        <v>5</v>
      </c>
      <c r="H7">
        <f t="shared" si="1"/>
        <v>32</v>
      </c>
    </row>
    <row r="8" spans="1:8">
      <c r="A8" s="15">
        <v>44023</v>
      </c>
      <c r="B8" s="18">
        <v>12</v>
      </c>
      <c r="C8" s="18">
        <v>10</v>
      </c>
      <c r="D8" s="18">
        <f t="shared" si="0"/>
        <v>6</v>
      </c>
      <c r="E8">
        <v>18</v>
      </c>
      <c r="F8">
        <v>10</v>
      </c>
      <c r="G8">
        <v>6</v>
      </c>
      <c r="H8">
        <f t="shared" si="1"/>
        <v>16</v>
      </c>
    </row>
    <row r="9" spans="1:8">
      <c r="A9" s="15">
        <v>44024</v>
      </c>
      <c r="B9" s="18">
        <v>9</v>
      </c>
      <c r="C9" s="18">
        <v>9</v>
      </c>
      <c r="D9" s="18">
        <f t="shared" si="0"/>
        <v>20</v>
      </c>
      <c r="E9">
        <v>29</v>
      </c>
      <c r="F9">
        <v>19</v>
      </c>
      <c r="G9">
        <v>11</v>
      </c>
      <c r="H9">
        <f t="shared" si="1"/>
        <v>30</v>
      </c>
    </row>
    <row r="10" spans="1:8">
      <c r="A10" s="15">
        <v>44025</v>
      </c>
      <c r="B10" s="18">
        <v>10</v>
      </c>
      <c r="C10" s="18">
        <v>19</v>
      </c>
      <c r="D10" s="18">
        <f t="shared" si="0"/>
        <v>23</v>
      </c>
      <c r="E10">
        <v>33</v>
      </c>
      <c r="F10">
        <v>27</v>
      </c>
      <c r="G10">
        <v>14</v>
      </c>
      <c r="H10">
        <f t="shared" si="1"/>
        <v>41</v>
      </c>
    </row>
    <row r="11" spans="1:8">
      <c r="A11" s="15">
        <v>44026</v>
      </c>
      <c r="B11" s="18">
        <v>8</v>
      </c>
      <c r="C11" s="18">
        <v>14</v>
      </c>
      <c r="D11" s="18">
        <f t="shared" si="0"/>
        <v>26</v>
      </c>
      <c r="E11">
        <v>34</v>
      </c>
      <c r="F11">
        <v>21</v>
      </c>
      <c r="G11">
        <v>19</v>
      </c>
      <c r="H11">
        <f t="shared" si="1"/>
        <v>40</v>
      </c>
    </row>
    <row r="12" spans="1:8">
      <c r="A12" s="15">
        <v>44027</v>
      </c>
      <c r="B12" s="18">
        <v>5</v>
      </c>
      <c r="C12" s="18">
        <v>4</v>
      </c>
      <c r="D12" s="18">
        <f t="shared" si="0"/>
        <v>10</v>
      </c>
      <c r="E12">
        <v>15</v>
      </c>
      <c r="F12">
        <v>7</v>
      </c>
      <c r="G12">
        <v>7</v>
      </c>
      <c r="H12">
        <f t="shared" si="1"/>
        <v>14</v>
      </c>
    </row>
    <row r="13" spans="1:8">
      <c r="A13" s="15">
        <v>44028</v>
      </c>
      <c r="B13" s="18">
        <v>4</v>
      </c>
      <c r="C13" s="18">
        <v>16</v>
      </c>
      <c r="D13" s="18">
        <f t="shared" si="0"/>
        <v>47</v>
      </c>
      <c r="E13">
        <v>51</v>
      </c>
      <c r="F13">
        <v>33</v>
      </c>
      <c r="G13">
        <v>30</v>
      </c>
      <c r="H13">
        <f t="shared" si="1"/>
        <v>63</v>
      </c>
    </row>
    <row r="14" spans="1:8">
      <c r="A14" s="15">
        <v>44029</v>
      </c>
      <c r="B14" s="18">
        <v>8</v>
      </c>
      <c r="C14" s="18">
        <v>13</v>
      </c>
      <c r="D14" s="18">
        <f t="shared" si="0"/>
        <v>37</v>
      </c>
      <c r="E14">
        <v>45</v>
      </c>
      <c r="F14">
        <v>28</v>
      </c>
      <c r="G14">
        <v>22</v>
      </c>
      <c r="H14">
        <f t="shared" si="1"/>
        <v>50</v>
      </c>
    </row>
    <row r="15" spans="1:8">
      <c r="A15" s="15">
        <v>44030</v>
      </c>
      <c r="B15" s="18">
        <v>4</v>
      </c>
      <c r="C15" s="18">
        <v>18</v>
      </c>
      <c r="D15" s="18">
        <f t="shared" si="0"/>
        <v>42</v>
      </c>
      <c r="E15">
        <v>46</v>
      </c>
      <c r="F15">
        <v>30</v>
      </c>
      <c r="G15">
        <v>30</v>
      </c>
      <c r="H15">
        <f t="shared" si="1"/>
        <v>60</v>
      </c>
    </row>
    <row r="16" spans="1:8">
      <c r="A16" s="15">
        <v>44031</v>
      </c>
      <c r="B16" s="18">
        <v>25</v>
      </c>
      <c r="C16" s="18">
        <v>23</v>
      </c>
      <c r="D16" s="18">
        <f t="shared" si="0"/>
        <v>59</v>
      </c>
      <c r="E16">
        <v>84</v>
      </c>
      <c r="F16">
        <v>35</v>
      </c>
      <c r="G16">
        <v>47</v>
      </c>
      <c r="H16">
        <f t="shared" si="1"/>
        <v>82</v>
      </c>
    </row>
    <row r="17" spans="1:8">
      <c r="A17" s="15">
        <v>44032</v>
      </c>
      <c r="B17" s="18">
        <v>7</v>
      </c>
      <c r="C17" s="18">
        <v>19</v>
      </c>
      <c r="D17" s="18">
        <f t="shared" si="0"/>
        <v>47</v>
      </c>
      <c r="E17">
        <v>54</v>
      </c>
      <c r="F17">
        <v>41</v>
      </c>
      <c r="G17">
        <v>25</v>
      </c>
      <c r="H17">
        <f t="shared" si="1"/>
        <v>66</v>
      </c>
    </row>
    <row r="18" spans="1:8">
      <c r="A18" s="15">
        <v>44033</v>
      </c>
      <c r="B18" s="18">
        <v>2</v>
      </c>
      <c r="C18" s="18">
        <v>15</v>
      </c>
      <c r="D18" s="18">
        <f t="shared" si="0"/>
        <v>44</v>
      </c>
      <c r="E18">
        <v>46</v>
      </c>
      <c r="F18">
        <v>35</v>
      </c>
      <c r="G18">
        <v>23</v>
      </c>
      <c r="H18">
        <f t="shared" si="1"/>
        <v>58</v>
      </c>
    </row>
    <row r="19" spans="1:8">
      <c r="A19" s="15">
        <v>44034</v>
      </c>
      <c r="B19" s="18">
        <v>11</v>
      </c>
      <c r="C19" s="18">
        <v>13</v>
      </c>
      <c r="D19" s="18">
        <f t="shared" si="0"/>
        <v>89</v>
      </c>
      <c r="E19">
        <v>100</v>
      </c>
      <c r="F19">
        <v>45</v>
      </c>
      <c r="G19">
        <v>57</v>
      </c>
      <c r="H19">
        <f t="shared" si="1"/>
        <v>102</v>
      </c>
    </row>
    <row r="20" spans="1:8">
      <c r="A20" s="15">
        <v>44035</v>
      </c>
      <c r="B20" s="18">
        <v>8</v>
      </c>
      <c r="C20" s="18">
        <v>18</v>
      </c>
      <c r="D20" s="18">
        <f t="shared" si="0"/>
        <v>92</v>
      </c>
      <c r="E20">
        <v>100</v>
      </c>
      <c r="F20">
        <v>55</v>
      </c>
      <c r="G20">
        <v>55</v>
      </c>
      <c r="H20">
        <f t="shared" si="1"/>
        <v>110</v>
      </c>
    </row>
    <row r="21" spans="1:8">
      <c r="A21" s="15">
        <v>44036</v>
      </c>
      <c r="B21" s="18">
        <v>8</v>
      </c>
      <c r="C21" s="18">
        <v>23</v>
      </c>
      <c r="D21" s="18">
        <f t="shared" si="0"/>
        <v>92</v>
      </c>
      <c r="E21">
        <v>100</v>
      </c>
      <c r="F21">
        <v>68</v>
      </c>
      <c r="G21">
        <v>47</v>
      </c>
      <c r="H21">
        <f t="shared" si="1"/>
        <v>115</v>
      </c>
    </row>
    <row r="22" spans="1:8">
      <c r="A22" s="15">
        <v>44037</v>
      </c>
      <c r="B22" s="18">
        <v>7</v>
      </c>
      <c r="C22" s="18">
        <v>24</v>
      </c>
      <c r="D22" s="18">
        <f t="shared" si="0"/>
        <v>102</v>
      </c>
      <c r="E22">
        <v>109</v>
      </c>
      <c r="F22">
        <v>74</v>
      </c>
      <c r="G22">
        <v>52</v>
      </c>
      <c r="H22">
        <f t="shared" si="1"/>
        <v>126</v>
      </c>
    </row>
    <row r="23" spans="1:8">
      <c r="A23" s="15">
        <v>44038</v>
      </c>
      <c r="B23" s="18">
        <v>25</v>
      </c>
      <c r="C23" s="18">
        <v>15</v>
      </c>
      <c r="D23" s="18">
        <f t="shared" si="0"/>
        <v>88</v>
      </c>
      <c r="E23">
        <v>113</v>
      </c>
      <c r="F23">
        <v>70</v>
      </c>
      <c r="G23">
        <v>33</v>
      </c>
      <c r="H23">
        <f t="shared" si="1"/>
        <v>103</v>
      </c>
    </row>
    <row r="24" spans="1:8">
      <c r="A24" s="15">
        <v>44039</v>
      </c>
      <c r="B24" s="18">
        <v>4</v>
      </c>
      <c r="C24" s="18">
        <v>28</v>
      </c>
      <c r="D24" s="18">
        <f t="shared" si="0"/>
        <v>113</v>
      </c>
      <c r="E24">
        <v>117</v>
      </c>
      <c r="F24">
        <v>87</v>
      </c>
      <c r="G24">
        <v>54</v>
      </c>
      <c r="H24">
        <f t="shared" si="1"/>
        <v>141</v>
      </c>
    </row>
    <row r="25" spans="1:8">
      <c r="A25" s="15">
        <v>44040</v>
      </c>
      <c r="B25" s="18">
        <v>8</v>
      </c>
      <c r="C25" s="18">
        <v>14</v>
      </c>
      <c r="D25" s="18">
        <f t="shared" si="0"/>
        <v>84</v>
      </c>
      <c r="E25">
        <v>92</v>
      </c>
      <c r="F25">
        <v>65</v>
      </c>
      <c r="G25">
        <v>33</v>
      </c>
      <c r="H25">
        <f t="shared" si="1"/>
        <v>98</v>
      </c>
    </row>
    <row r="26" spans="1:8">
      <c r="A26" s="15">
        <v>44041</v>
      </c>
      <c r="B26" s="18">
        <v>5</v>
      </c>
      <c r="C26" s="18">
        <v>19</v>
      </c>
      <c r="D26" s="18">
        <f t="shared" si="0"/>
        <v>93</v>
      </c>
      <c r="E26">
        <v>98</v>
      </c>
      <c r="F26">
        <v>74</v>
      </c>
      <c r="G26">
        <v>38</v>
      </c>
      <c r="H26">
        <f t="shared" si="1"/>
        <v>112</v>
      </c>
    </row>
    <row r="27" spans="1:8">
      <c r="A27" s="15">
        <v>44042</v>
      </c>
      <c r="B27" s="18">
        <v>4</v>
      </c>
      <c r="C27" s="18">
        <v>17</v>
      </c>
      <c r="D27" s="18">
        <f t="shared" si="0"/>
        <v>128</v>
      </c>
      <c r="E27">
        <v>132</v>
      </c>
      <c r="F27">
        <v>85</v>
      </c>
      <c r="G27">
        <v>60</v>
      </c>
      <c r="H27">
        <f t="shared" si="1"/>
        <v>145</v>
      </c>
    </row>
    <row r="28" spans="1:8">
      <c r="A28" s="15">
        <v>44043</v>
      </c>
      <c r="B28" s="18">
        <v>4</v>
      </c>
      <c r="C28" s="18">
        <v>16</v>
      </c>
      <c r="D28" s="18">
        <f t="shared" si="0"/>
        <v>101</v>
      </c>
      <c r="E28">
        <v>105</v>
      </c>
      <c r="F28">
        <v>66</v>
      </c>
      <c r="G28">
        <v>52</v>
      </c>
      <c r="H28">
        <f t="shared" si="1"/>
        <v>118</v>
      </c>
    </row>
    <row r="29" spans="1:8">
      <c r="A29" s="15">
        <v>44044</v>
      </c>
      <c r="B29" s="18">
        <v>1</v>
      </c>
      <c r="C29" s="18">
        <v>27</v>
      </c>
      <c r="D29" s="18">
        <f t="shared" si="0"/>
        <v>97</v>
      </c>
      <c r="E29">
        <v>98</v>
      </c>
      <c r="F29">
        <v>81</v>
      </c>
      <c r="G29">
        <v>43</v>
      </c>
      <c r="H29">
        <f t="shared" si="1"/>
        <v>124</v>
      </c>
    </row>
    <row r="30" spans="1:8">
      <c r="A30" s="15">
        <v>44045</v>
      </c>
      <c r="B30" s="18">
        <v>1</v>
      </c>
      <c r="C30" s="18">
        <v>21</v>
      </c>
      <c r="D30" s="18">
        <f t="shared" si="0"/>
        <v>91</v>
      </c>
      <c r="E30">
        <v>92</v>
      </c>
      <c r="F30">
        <v>82</v>
      </c>
      <c r="G30">
        <v>30</v>
      </c>
      <c r="H30">
        <f t="shared" si="1"/>
        <v>112</v>
      </c>
    </row>
    <row r="31" spans="1:8">
      <c r="A31" s="15">
        <v>44046</v>
      </c>
      <c r="B31" s="18">
        <v>0</v>
      </c>
      <c r="C31" s="18">
        <v>13</v>
      </c>
      <c r="D31" s="18">
        <f t="shared" si="0"/>
        <v>67</v>
      </c>
      <c r="E31">
        <v>67</v>
      </c>
      <c r="F31">
        <v>56</v>
      </c>
      <c r="G31">
        <v>24</v>
      </c>
      <c r="H31">
        <f t="shared" si="1"/>
        <v>80</v>
      </c>
    </row>
    <row r="32" spans="1:8">
      <c r="A32" s="15">
        <v>44047</v>
      </c>
      <c r="B32" s="18">
        <v>5</v>
      </c>
      <c r="C32" s="18">
        <v>11</v>
      </c>
      <c r="D32" s="18">
        <f t="shared" si="0"/>
        <v>64</v>
      </c>
      <c r="E32">
        <v>69</v>
      </c>
      <c r="F32">
        <v>44</v>
      </c>
      <c r="G32">
        <v>31</v>
      </c>
      <c r="H32">
        <f t="shared" si="1"/>
        <v>75</v>
      </c>
    </row>
    <row r="33" spans="1:8">
      <c r="A33" s="15">
        <v>44048</v>
      </c>
      <c r="B33" s="18">
        <v>3</v>
      </c>
      <c r="C33" s="18">
        <v>18</v>
      </c>
      <c r="D33" s="18">
        <f t="shared" si="0"/>
        <v>64</v>
      </c>
      <c r="E33">
        <v>67</v>
      </c>
      <c r="F33">
        <v>52</v>
      </c>
      <c r="G33">
        <v>30</v>
      </c>
      <c r="H33">
        <f t="shared" si="1"/>
        <v>82</v>
      </c>
    </row>
    <row r="34" spans="1:8">
      <c r="A34" s="15">
        <v>44049</v>
      </c>
      <c r="B34" s="18">
        <v>4</v>
      </c>
      <c r="C34" s="18">
        <v>5</v>
      </c>
      <c r="D34" s="18">
        <f t="shared" si="0"/>
        <v>86</v>
      </c>
      <c r="E34">
        <v>90</v>
      </c>
      <c r="F34">
        <v>53</v>
      </c>
      <c r="G34">
        <v>38</v>
      </c>
      <c r="H34">
        <f t="shared" si="1"/>
        <v>91</v>
      </c>
    </row>
    <row r="35" spans="1:8">
      <c r="A35" s="15">
        <v>44050</v>
      </c>
      <c r="B35" s="18">
        <v>8</v>
      </c>
      <c r="C35" s="18">
        <v>8</v>
      </c>
      <c r="D35" s="18">
        <f t="shared" si="0"/>
        <v>73</v>
      </c>
      <c r="E35">
        <v>81</v>
      </c>
      <c r="F35">
        <v>53</v>
      </c>
      <c r="G35">
        <v>28</v>
      </c>
      <c r="H35">
        <f t="shared" si="1"/>
        <v>81</v>
      </c>
    </row>
    <row r="36" spans="1:8">
      <c r="A36" s="15">
        <v>44051</v>
      </c>
      <c r="B36" s="18">
        <v>2</v>
      </c>
      <c r="C36" s="18">
        <v>9</v>
      </c>
      <c r="D36" s="18">
        <f t="shared" si="0"/>
        <v>58</v>
      </c>
      <c r="E36">
        <v>60</v>
      </c>
      <c r="F36">
        <v>37</v>
      </c>
      <c r="G36">
        <v>30</v>
      </c>
      <c r="H36">
        <f t="shared" si="1"/>
        <v>67</v>
      </c>
    </row>
    <row r="37" spans="1:8">
      <c r="A37" s="15">
        <v>44052</v>
      </c>
      <c r="B37" s="18">
        <v>9</v>
      </c>
      <c r="C37" s="18">
        <v>3</v>
      </c>
      <c r="D37" s="18">
        <f t="shared" si="0"/>
        <v>60</v>
      </c>
      <c r="E37">
        <v>69</v>
      </c>
      <c r="F37">
        <v>41</v>
      </c>
      <c r="G37">
        <v>22</v>
      </c>
      <c r="H37">
        <f t="shared" si="1"/>
        <v>63</v>
      </c>
    </row>
    <row r="38" spans="1:8">
      <c r="A38" s="15">
        <v>44053</v>
      </c>
      <c r="B38" s="18">
        <v>2</v>
      </c>
      <c r="C38" s="18">
        <v>4</v>
      </c>
      <c r="D38" s="18">
        <f t="shared" si="0"/>
        <v>63</v>
      </c>
      <c r="E38">
        <v>65</v>
      </c>
      <c r="F38">
        <v>47</v>
      </c>
      <c r="G38">
        <v>20</v>
      </c>
      <c r="H38">
        <f t="shared" si="1"/>
        <v>67</v>
      </c>
    </row>
    <row r="39" spans="1:8">
      <c r="A39" s="15">
        <v>44054</v>
      </c>
      <c r="B39" s="18">
        <v>1</v>
      </c>
      <c r="C39" s="18">
        <v>1</v>
      </c>
      <c r="D39" s="18">
        <f t="shared" si="0"/>
        <v>31</v>
      </c>
      <c r="E39">
        <v>32</v>
      </c>
      <c r="F39">
        <v>16</v>
      </c>
      <c r="G39">
        <v>16</v>
      </c>
      <c r="H39">
        <f t="shared" si="1"/>
        <v>32</v>
      </c>
    </row>
    <row r="40" spans="1:8">
      <c r="A40" s="15">
        <v>44055</v>
      </c>
      <c r="B40" s="18">
        <v>1</v>
      </c>
      <c r="C40" s="18">
        <v>6</v>
      </c>
      <c r="D40" s="18">
        <f t="shared" si="0"/>
        <v>55</v>
      </c>
      <c r="E40">
        <v>56</v>
      </c>
      <c r="F40">
        <v>32</v>
      </c>
      <c r="G40">
        <v>29</v>
      </c>
      <c r="H40">
        <f t="shared" si="1"/>
        <v>61</v>
      </c>
    </row>
    <row r="41" spans="1:8">
      <c r="A41" s="15">
        <v>44056</v>
      </c>
      <c r="B41" s="18">
        <v>4</v>
      </c>
      <c r="C41" s="18">
        <v>3</v>
      </c>
      <c r="D41" s="18">
        <f t="shared" si="0"/>
        <v>62</v>
      </c>
      <c r="E41">
        <v>66</v>
      </c>
      <c r="F41">
        <v>32</v>
      </c>
      <c r="G41">
        <v>33</v>
      </c>
      <c r="H41">
        <f t="shared" si="1"/>
        <v>65</v>
      </c>
    </row>
    <row r="42" spans="1:8">
      <c r="A42" s="15">
        <v>44057</v>
      </c>
      <c r="B42" s="18">
        <v>2</v>
      </c>
      <c r="C42" s="18">
        <v>6</v>
      </c>
      <c r="D42" s="18">
        <f t="shared" si="0"/>
        <v>40</v>
      </c>
      <c r="E42">
        <v>42</v>
      </c>
      <c r="F42">
        <v>36</v>
      </c>
      <c r="G42">
        <v>10</v>
      </c>
      <c r="H42">
        <f t="shared" si="1"/>
        <v>46</v>
      </c>
    </row>
    <row r="43" spans="1:8">
      <c r="A43" s="15">
        <v>44058</v>
      </c>
      <c r="B43" s="18">
        <v>7</v>
      </c>
      <c r="C43" s="18">
        <v>4</v>
      </c>
      <c r="D43" s="18">
        <f t="shared" si="0"/>
        <v>35</v>
      </c>
      <c r="E43">
        <v>42</v>
      </c>
      <c r="F43">
        <v>25</v>
      </c>
      <c r="G43">
        <v>14</v>
      </c>
      <c r="H43">
        <f t="shared" si="1"/>
        <v>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C7E4-B1D4-4D97-AF93-F16792AF73DE}">
  <dimension ref="A1:R35"/>
  <sheetViews>
    <sheetView zoomScaleNormal="100" workbookViewId="0">
      <selection activeCell="B59" sqref="B59"/>
    </sheetView>
  </sheetViews>
  <sheetFormatPr defaultColWidth="8.84375" defaultRowHeight="14.6"/>
  <cols>
    <col min="1" max="1" width="10.69140625" style="12" bestFit="1" customWidth="1"/>
    <col min="2" max="2" width="10.69140625" style="6" bestFit="1" customWidth="1"/>
    <col min="3" max="3" width="11.15234375" bestFit="1" customWidth="1"/>
    <col min="5" max="6" width="8.84375" customWidth="1"/>
  </cols>
  <sheetData>
    <row r="1" spans="1:18" ht="141.44999999999999">
      <c r="C1" s="2" t="s">
        <v>32</v>
      </c>
      <c r="D1" s="2" t="s">
        <v>33</v>
      </c>
      <c r="E1" s="2" t="s">
        <v>34</v>
      </c>
      <c r="F1" s="2" t="s">
        <v>35</v>
      </c>
      <c r="G1" s="2" t="s">
        <v>16</v>
      </c>
      <c r="H1" s="2" t="s">
        <v>15</v>
      </c>
      <c r="I1" s="2" t="s">
        <v>14</v>
      </c>
      <c r="J1" s="2" t="s">
        <v>13</v>
      </c>
      <c r="K1" s="2" t="s">
        <v>45</v>
      </c>
      <c r="L1" s="2" t="s">
        <v>36</v>
      </c>
      <c r="M1" s="2" t="s">
        <v>37</v>
      </c>
      <c r="N1" s="2" t="s">
        <v>11</v>
      </c>
      <c r="O1" s="2" t="s">
        <v>38</v>
      </c>
      <c r="P1" s="2" t="s">
        <v>39</v>
      </c>
      <c r="Q1" s="2" t="s">
        <v>10</v>
      </c>
      <c r="R1" s="14" t="s">
        <v>44</v>
      </c>
    </row>
    <row r="2" spans="1:18">
      <c r="A2" s="13">
        <v>44017</v>
      </c>
      <c r="B2" s="7">
        <v>44017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>
      <c r="A3" s="13">
        <v>44018</v>
      </c>
      <c r="B3" s="7">
        <v>44018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>
      <c r="A4" s="13">
        <v>44019</v>
      </c>
      <c r="B4" s="7">
        <v>44019</v>
      </c>
      <c r="C4">
        <v>4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>
      <c r="A5" s="13">
        <v>44020</v>
      </c>
      <c r="B5" s="7">
        <v>44020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8">
      <c r="A6" s="13">
        <v>44021</v>
      </c>
      <c r="B6" s="7">
        <v>44021</v>
      </c>
      <c r="C6" s="5">
        <v>6</v>
      </c>
      <c r="D6">
        <v>1</v>
      </c>
      <c r="E6">
        <v>0</v>
      </c>
      <c r="F6">
        <v>0</v>
      </c>
      <c r="G6">
        <v>0</v>
      </c>
      <c r="H6">
        <v>0</v>
      </c>
      <c r="I6" s="5">
        <v>23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8">
      <c r="A7" s="13">
        <v>44022</v>
      </c>
      <c r="B7" s="7">
        <v>44022</v>
      </c>
      <c r="C7" s="11">
        <v>7</v>
      </c>
      <c r="D7">
        <v>1</v>
      </c>
      <c r="E7">
        <v>0</v>
      </c>
      <c r="F7">
        <v>0</v>
      </c>
      <c r="G7">
        <v>0</v>
      </c>
      <c r="H7">
        <v>11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8">
      <c r="A8" s="13">
        <v>44023</v>
      </c>
      <c r="B8" s="7">
        <v>44023</v>
      </c>
      <c r="C8">
        <v>4</v>
      </c>
      <c r="D8">
        <v>2</v>
      </c>
      <c r="E8">
        <v>1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8">
      <c r="A9" s="13">
        <v>44024</v>
      </c>
      <c r="B9" s="7">
        <v>44024</v>
      </c>
      <c r="C9">
        <v>6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8">
      <c r="A10" s="13">
        <v>44025</v>
      </c>
      <c r="B10" s="7">
        <v>44025</v>
      </c>
      <c r="C10">
        <v>1</v>
      </c>
      <c r="D10">
        <v>4</v>
      </c>
      <c r="E10">
        <v>6</v>
      </c>
      <c r="F10">
        <v>4</v>
      </c>
      <c r="G10">
        <v>1</v>
      </c>
      <c r="H10">
        <v>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8">
      <c r="A11" s="13">
        <v>44026</v>
      </c>
      <c r="B11" s="7">
        <v>44026</v>
      </c>
      <c r="C11">
        <v>0</v>
      </c>
      <c r="D11">
        <v>4</v>
      </c>
      <c r="E11">
        <v>5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8">
      <c r="A12" s="13">
        <v>44027</v>
      </c>
      <c r="B12" s="7">
        <v>44027</v>
      </c>
      <c r="C12">
        <v>0</v>
      </c>
      <c r="D12">
        <v>0</v>
      </c>
      <c r="E12" s="5">
        <v>1</v>
      </c>
      <c r="F12" s="5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8">
      <c r="A13" s="13">
        <v>44028</v>
      </c>
      <c r="B13" s="7">
        <v>44028</v>
      </c>
      <c r="C13">
        <v>2</v>
      </c>
      <c r="D13" s="11">
        <v>2</v>
      </c>
      <c r="E13">
        <v>4</v>
      </c>
      <c r="F13">
        <v>4</v>
      </c>
      <c r="G13">
        <v>1</v>
      </c>
      <c r="H13">
        <v>0</v>
      </c>
      <c r="I13">
        <v>1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8">
      <c r="A14" s="13">
        <v>44029</v>
      </c>
      <c r="B14" s="7">
        <v>44029</v>
      </c>
      <c r="C14">
        <v>2</v>
      </c>
      <c r="D14" s="5">
        <v>4</v>
      </c>
      <c r="E14">
        <v>2</v>
      </c>
      <c r="F14">
        <v>3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8">
      <c r="A15" s="13">
        <v>44030</v>
      </c>
      <c r="B15" s="7">
        <v>44030</v>
      </c>
      <c r="C15">
        <v>2</v>
      </c>
      <c r="D15">
        <v>0</v>
      </c>
      <c r="E15">
        <v>2</v>
      </c>
      <c r="F15">
        <v>4</v>
      </c>
      <c r="G15">
        <v>1</v>
      </c>
      <c r="H15">
        <v>0</v>
      </c>
      <c r="I15">
        <v>0</v>
      </c>
      <c r="J15">
        <v>0</v>
      </c>
      <c r="K15">
        <v>0</v>
      </c>
      <c r="L15">
        <v>3</v>
      </c>
      <c r="M15">
        <v>2</v>
      </c>
      <c r="N15">
        <v>3</v>
      </c>
      <c r="O15">
        <v>0</v>
      </c>
      <c r="P15">
        <v>0</v>
      </c>
      <c r="Q15">
        <v>0</v>
      </c>
    </row>
    <row r="16" spans="1:18">
      <c r="A16" s="13">
        <v>44031</v>
      </c>
      <c r="B16" s="7">
        <v>44031</v>
      </c>
      <c r="C16">
        <v>1</v>
      </c>
      <c r="D16">
        <v>4</v>
      </c>
      <c r="E16">
        <v>4</v>
      </c>
      <c r="F16">
        <v>2</v>
      </c>
      <c r="G16">
        <v>2</v>
      </c>
      <c r="H16">
        <v>0</v>
      </c>
      <c r="I16">
        <v>0</v>
      </c>
      <c r="J16">
        <v>0</v>
      </c>
      <c r="K16">
        <v>0</v>
      </c>
      <c r="L16">
        <v>4</v>
      </c>
      <c r="M16">
        <v>5</v>
      </c>
      <c r="N16">
        <v>1</v>
      </c>
      <c r="O16">
        <v>0</v>
      </c>
      <c r="P16">
        <v>0</v>
      </c>
      <c r="Q16">
        <v>0</v>
      </c>
    </row>
    <row r="17" spans="1:17">
      <c r="A17" s="13">
        <v>44032</v>
      </c>
      <c r="B17" s="7">
        <v>44032</v>
      </c>
      <c r="C17">
        <v>1</v>
      </c>
      <c r="D17">
        <v>2</v>
      </c>
      <c r="E17">
        <v>2</v>
      </c>
      <c r="F17">
        <v>0</v>
      </c>
      <c r="G17" s="5">
        <v>4</v>
      </c>
      <c r="H17" s="5">
        <v>0</v>
      </c>
      <c r="I17">
        <v>0</v>
      </c>
      <c r="J17">
        <v>0</v>
      </c>
      <c r="K17">
        <v>0</v>
      </c>
      <c r="L17">
        <v>3</v>
      </c>
      <c r="M17" s="5">
        <v>5</v>
      </c>
      <c r="N17">
        <v>2</v>
      </c>
      <c r="O17">
        <v>0</v>
      </c>
      <c r="P17">
        <v>0</v>
      </c>
      <c r="Q17">
        <v>0</v>
      </c>
    </row>
    <row r="18" spans="1:17">
      <c r="A18" s="13">
        <v>44033</v>
      </c>
      <c r="B18" s="7">
        <v>44033</v>
      </c>
      <c r="C18">
        <v>0</v>
      </c>
      <c r="D18">
        <v>0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 s="5">
        <v>6</v>
      </c>
      <c r="M18">
        <v>2</v>
      </c>
      <c r="N18">
        <v>4</v>
      </c>
      <c r="O18">
        <v>0</v>
      </c>
      <c r="P18">
        <v>0</v>
      </c>
      <c r="Q18">
        <v>0</v>
      </c>
    </row>
    <row r="19" spans="1:17">
      <c r="A19" s="13">
        <v>44034</v>
      </c>
      <c r="B19" s="7">
        <v>44034</v>
      </c>
      <c r="C19">
        <v>0</v>
      </c>
      <c r="D19">
        <v>4</v>
      </c>
      <c r="E19">
        <v>1</v>
      </c>
      <c r="F19">
        <v>0</v>
      </c>
      <c r="G19">
        <v>2</v>
      </c>
      <c r="H19">
        <v>0</v>
      </c>
      <c r="I19">
        <v>0</v>
      </c>
      <c r="J19">
        <v>1</v>
      </c>
      <c r="K19">
        <v>0</v>
      </c>
      <c r="L19">
        <v>3</v>
      </c>
      <c r="M19">
        <v>0</v>
      </c>
      <c r="N19">
        <v>2</v>
      </c>
      <c r="O19">
        <v>0</v>
      </c>
      <c r="P19">
        <v>0</v>
      </c>
      <c r="Q19">
        <v>0</v>
      </c>
    </row>
    <row r="20" spans="1:17">
      <c r="A20" s="13">
        <v>44035</v>
      </c>
      <c r="B20" s="7">
        <v>44035</v>
      </c>
      <c r="C20">
        <v>0</v>
      </c>
      <c r="D20">
        <v>2</v>
      </c>
      <c r="E20">
        <v>2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3</v>
      </c>
      <c r="M20">
        <v>1</v>
      </c>
      <c r="N20">
        <v>8</v>
      </c>
      <c r="O20">
        <v>0</v>
      </c>
      <c r="P20">
        <v>0</v>
      </c>
      <c r="Q20">
        <v>0</v>
      </c>
    </row>
    <row r="21" spans="1:17">
      <c r="A21" s="13">
        <v>44036</v>
      </c>
      <c r="B21" s="7">
        <v>44036</v>
      </c>
      <c r="C21">
        <v>1</v>
      </c>
      <c r="D21">
        <v>0</v>
      </c>
      <c r="E21">
        <v>2</v>
      </c>
      <c r="F21">
        <v>1</v>
      </c>
      <c r="G21">
        <v>1</v>
      </c>
      <c r="H21">
        <v>0</v>
      </c>
      <c r="I21">
        <v>1</v>
      </c>
      <c r="J21">
        <v>5</v>
      </c>
      <c r="K21">
        <v>1</v>
      </c>
      <c r="L21">
        <v>5</v>
      </c>
      <c r="M21">
        <v>0</v>
      </c>
      <c r="N21" s="5">
        <v>3</v>
      </c>
      <c r="O21">
        <v>1</v>
      </c>
      <c r="P21">
        <v>0</v>
      </c>
      <c r="Q21">
        <v>0</v>
      </c>
    </row>
    <row r="22" spans="1:17">
      <c r="A22" s="13">
        <v>44037</v>
      </c>
      <c r="B22" s="7">
        <v>44037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 s="5">
        <v>3</v>
      </c>
      <c r="K22">
        <v>1</v>
      </c>
      <c r="L22">
        <v>3</v>
      </c>
      <c r="M22">
        <v>0</v>
      </c>
      <c r="N22">
        <v>10</v>
      </c>
      <c r="O22">
        <v>1</v>
      </c>
      <c r="P22">
        <v>4</v>
      </c>
      <c r="Q22">
        <v>0</v>
      </c>
    </row>
    <row r="23" spans="1:17">
      <c r="A23" s="13">
        <v>44038</v>
      </c>
      <c r="B23" s="7">
        <v>44038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</v>
      </c>
      <c r="L23">
        <v>1</v>
      </c>
      <c r="M23">
        <v>0</v>
      </c>
      <c r="N23">
        <v>1</v>
      </c>
      <c r="O23">
        <v>1</v>
      </c>
      <c r="P23">
        <v>3</v>
      </c>
      <c r="Q23">
        <v>0</v>
      </c>
    </row>
    <row r="24" spans="1:17">
      <c r="A24" s="13">
        <v>44039</v>
      </c>
      <c r="B24" s="7">
        <v>44039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13</v>
      </c>
      <c r="L24">
        <v>0</v>
      </c>
      <c r="M24">
        <v>0</v>
      </c>
      <c r="N24">
        <v>2</v>
      </c>
      <c r="O24">
        <v>2</v>
      </c>
      <c r="P24">
        <v>5</v>
      </c>
      <c r="Q24">
        <v>3</v>
      </c>
    </row>
    <row r="25" spans="1:17">
      <c r="A25" s="13">
        <v>44040</v>
      </c>
      <c r="B25" s="7">
        <v>44040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 s="5">
        <v>4</v>
      </c>
      <c r="L25">
        <v>1</v>
      </c>
      <c r="M25">
        <v>0</v>
      </c>
      <c r="N25">
        <v>2</v>
      </c>
      <c r="O25">
        <v>0</v>
      </c>
      <c r="P25" s="5">
        <v>5</v>
      </c>
      <c r="Q25">
        <v>2</v>
      </c>
    </row>
    <row r="26" spans="1:17">
      <c r="A26" s="13">
        <v>44041</v>
      </c>
      <c r="B26" s="7">
        <v>44041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6</v>
      </c>
      <c r="L26">
        <v>0</v>
      </c>
      <c r="M26">
        <v>0</v>
      </c>
      <c r="N26">
        <v>3</v>
      </c>
      <c r="O26">
        <v>2</v>
      </c>
      <c r="P26">
        <v>5</v>
      </c>
      <c r="Q26">
        <v>1</v>
      </c>
    </row>
    <row r="27" spans="1:17">
      <c r="A27" s="13">
        <v>44042</v>
      </c>
      <c r="B27" s="7">
        <v>44042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1</v>
      </c>
      <c r="O27">
        <v>1</v>
      </c>
      <c r="P27">
        <v>3</v>
      </c>
      <c r="Q27" s="5">
        <v>3</v>
      </c>
    </row>
    <row r="28" spans="1:17">
      <c r="A28" s="13">
        <v>44043</v>
      </c>
      <c r="B28" s="7">
        <v>44043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3</v>
      </c>
      <c r="M28">
        <v>0</v>
      </c>
      <c r="N28">
        <v>0</v>
      </c>
      <c r="O28">
        <v>3</v>
      </c>
      <c r="P28">
        <v>2</v>
      </c>
      <c r="Q28">
        <v>0</v>
      </c>
    </row>
    <row r="29" spans="1:17">
      <c r="A29" s="13">
        <v>44044</v>
      </c>
      <c r="B29" s="7">
        <v>44044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11</v>
      </c>
      <c r="P29">
        <v>2</v>
      </c>
      <c r="Q29">
        <v>4</v>
      </c>
    </row>
    <row r="30" spans="1:17">
      <c r="A30" s="13">
        <v>44045</v>
      </c>
      <c r="B30" s="7">
        <v>44045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8</v>
      </c>
      <c r="P30">
        <v>1</v>
      </c>
      <c r="Q30">
        <v>0</v>
      </c>
    </row>
    <row r="31" spans="1:17">
      <c r="A31" s="13">
        <v>44046</v>
      </c>
      <c r="B31" s="7">
        <v>44046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5</v>
      </c>
      <c r="P31">
        <v>1</v>
      </c>
      <c r="Q31">
        <v>1</v>
      </c>
    </row>
    <row r="32" spans="1:17">
      <c r="A32" s="13">
        <v>44047</v>
      </c>
      <c r="B32" s="7">
        <v>44047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5">
        <v>8</v>
      </c>
      <c r="P32">
        <v>1</v>
      </c>
      <c r="Q32">
        <v>2</v>
      </c>
    </row>
    <row r="33" spans="1:17">
      <c r="A33" s="13">
        <v>44048</v>
      </c>
      <c r="B33" s="7">
        <v>44048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7</v>
      </c>
      <c r="P33">
        <v>0</v>
      </c>
      <c r="Q33">
        <v>0</v>
      </c>
    </row>
    <row r="34" spans="1:17">
      <c r="C34">
        <f>SUM(C2:C33)</f>
        <v>46</v>
      </c>
      <c r="D34">
        <f t="shared" ref="D34:K34" si="0">SUM(D2:D33)</f>
        <v>32</v>
      </c>
      <c r="E34">
        <f t="shared" si="0"/>
        <v>38</v>
      </c>
      <c r="F34">
        <f t="shared" si="0"/>
        <v>26</v>
      </c>
      <c r="G34">
        <f t="shared" si="0"/>
        <v>15</v>
      </c>
      <c r="H34">
        <f t="shared" si="0"/>
        <v>12</v>
      </c>
      <c r="I34">
        <f t="shared" si="0"/>
        <v>46</v>
      </c>
      <c r="J34">
        <f t="shared" si="0"/>
        <v>13</v>
      </c>
      <c r="K34">
        <f t="shared" si="0"/>
        <v>37</v>
      </c>
      <c r="L34">
        <f t="shared" ref="L34" si="1">SUM(L2:L33)</f>
        <v>38</v>
      </c>
      <c r="M34">
        <f t="shared" ref="M34" si="2">SUM(M2:M33)</f>
        <v>16</v>
      </c>
      <c r="N34">
        <f t="shared" ref="N34" si="3">SUM(N2:N33)</f>
        <v>45</v>
      </c>
      <c r="O34">
        <f t="shared" ref="O34" si="4">SUM(O2:O33)</f>
        <v>50</v>
      </c>
      <c r="P34">
        <f t="shared" ref="P34" si="5">SUM(P2:P33)</f>
        <v>32</v>
      </c>
      <c r="Q34">
        <f t="shared" ref="Q34" si="6">SUM(Q2:Q33)</f>
        <v>16</v>
      </c>
    </row>
    <row r="35" spans="1:17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FE23-54FD-4ABE-A053-68C677A3C717}">
  <dimension ref="A1:L16"/>
  <sheetViews>
    <sheetView topLeftCell="L1" zoomScale="150" zoomScaleNormal="150" workbookViewId="0">
      <selection activeCell="X4" sqref="X4"/>
    </sheetView>
  </sheetViews>
  <sheetFormatPr defaultColWidth="8.84375" defaultRowHeight="14.6"/>
  <cols>
    <col min="1" max="1" width="31.4609375" customWidth="1"/>
    <col min="6" max="6" width="29.84375" customWidth="1"/>
  </cols>
  <sheetData>
    <row r="1" spans="1:12" ht="42.45">
      <c r="A1" s="1" t="s">
        <v>3</v>
      </c>
      <c r="B1" s="4">
        <f>3/31</f>
        <v>9.6774193548387094E-2</v>
      </c>
      <c r="C1">
        <v>2</v>
      </c>
      <c r="E1">
        <v>1</v>
      </c>
      <c r="F1" s="9" t="s">
        <v>26</v>
      </c>
      <c r="G1" s="5">
        <v>86.956519999999998</v>
      </c>
      <c r="H1">
        <v>0.10869565217391304</v>
      </c>
      <c r="J1" s="9" t="s">
        <v>27</v>
      </c>
      <c r="K1">
        <f>L1*100</f>
        <v>15.384615384615385</v>
      </c>
      <c r="L1">
        <v>0.15384615384615385</v>
      </c>
    </row>
    <row r="2" spans="1:12" ht="56.6">
      <c r="A2" s="2" t="s">
        <v>2</v>
      </c>
      <c r="B2">
        <f>8/12</f>
        <v>0.66666666666666663</v>
      </c>
      <c r="C2">
        <v>1</v>
      </c>
      <c r="E2">
        <v>2</v>
      </c>
      <c r="F2" s="8" t="s">
        <v>17</v>
      </c>
      <c r="G2">
        <v>90.625</v>
      </c>
      <c r="H2">
        <v>9.375E-2</v>
      </c>
      <c r="J2" s="10" t="s">
        <v>28</v>
      </c>
      <c r="K2">
        <f t="shared" ref="K2:K16" si="0">L2*100</f>
        <v>13.157894736842104</v>
      </c>
      <c r="L2" s="4">
        <v>0.13157894736842105</v>
      </c>
    </row>
    <row r="3" spans="1:12" ht="84.9">
      <c r="A3" s="2" t="s">
        <v>1</v>
      </c>
      <c r="B3">
        <f>21/44</f>
        <v>0.47727272727272729</v>
      </c>
      <c r="C3">
        <v>1</v>
      </c>
      <c r="E3">
        <v>3</v>
      </c>
      <c r="F3" s="10" t="s">
        <v>28</v>
      </c>
      <c r="G3">
        <v>86.84210526315789</v>
      </c>
      <c r="H3" s="4">
        <v>0.13157894736842105</v>
      </c>
      <c r="J3" s="9" t="s">
        <v>26</v>
      </c>
      <c r="K3">
        <f t="shared" si="0"/>
        <v>10.869565217391305</v>
      </c>
      <c r="L3">
        <v>0.10869565217391304</v>
      </c>
    </row>
    <row r="4" spans="1:12" ht="58.3">
      <c r="A4" s="2" t="s">
        <v>0</v>
      </c>
      <c r="B4">
        <f>5/43</f>
        <v>0.11627906976744186</v>
      </c>
      <c r="C4">
        <v>3</v>
      </c>
      <c r="E4">
        <v>4</v>
      </c>
      <c r="F4" s="9" t="s">
        <v>27</v>
      </c>
      <c r="G4">
        <v>84.615384615384613</v>
      </c>
      <c r="H4">
        <v>0.15384615384615385</v>
      </c>
      <c r="J4" s="8" t="s">
        <v>17</v>
      </c>
      <c r="K4">
        <f t="shared" si="0"/>
        <v>9.375</v>
      </c>
      <c r="L4">
        <v>9.375E-2</v>
      </c>
    </row>
    <row r="5" spans="1:12" ht="99">
      <c r="A5" s="2" t="s">
        <v>4</v>
      </c>
      <c r="B5">
        <f>3/24</f>
        <v>0.125</v>
      </c>
      <c r="C5">
        <v>1</v>
      </c>
      <c r="E5">
        <v>5</v>
      </c>
      <c r="F5" s="9" t="s">
        <v>18</v>
      </c>
      <c r="G5">
        <v>93.333333333333329</v>
      </c>
      <c r="H5">
        <v>6.6666666666666666E-2</v>
      </c>
      <c r="J5" s="9" t="s">
        <v>18</v>
      </c>
      <c r="K5">
        <f t="shared" si="0"/>
        <v>6.666666666666667</v>
      </c>
      <c r="L5">
        <v>6.6666666666666666E-2</v>
      </c>
    </row>
    <row r="6" spans="1:12" ht="70.75">
      <c r="A6" s="2" t="s">
        <v>5</v>
      </c>
      <c r="B6">
        <f>1/18</f>
        <v>5.5555555555555552E-2</v>
      </c>
      <c r="C6">
        <v>1</v>
      </c>
      <c r="E6">
        <v>6</v>
      </c>
      <c r="F6" s="9" t="s">
        <v>19</v>
      </c>
      <c r="G6" s="5">
        <v>50</v>
      </c>
      <c r="H6">
        <f>8/12</f>
        <v>0.66666666666666663</v>
      </c>
      <c r="J6" s="9" t="s">
        <v>19</v>
      </c>
      <c r="K6">
        <f t="shared" si="0"/>
        <v>66.666666666666657</v>
      </c>
      <c r="L6">
        <f>8/12</f>
        <v>0.66666666666666663</v>
      </c>
    </row>
    <row r="7" spans="1:12" ht="84.9">
      <c r="A7" s="2" t="s">
        <v>7</v>
      </c>
      <c r="B7">
        <v>0</v>
      </c>
      <c r="C7">
        <v>2</v>
      </c>
      <c r="E7">
        <v>7</v>
      </c>
      <c r="F7" s="9" t="s">
        <v>29</v>
      </c>
      <c r="G7">
        <v>51.111111100000002</v>
      </c>
      <c r="H7">
        <v>0.48888888888888887</v>
      </c>
      <c r="J7" s="9" t="s">
        <v>29</v>
      </c>
      <c r="K7">
        <f t="shared" si="0"/>
        <v>48.888888888888886</v>
      </c>
      <c r="L7">
        <v>0.48888888888888887</v>
      </c>
    </row>
    <row r="8" spans="1:12" ht="127.3">
      <c r="A8" s="2" t="s">
        <v>8</v>
      </c>
      <c r="B8">
        <v>0</v>
      </c>
      <c r="C8">
        <v>2</v>
      </c>
      <c r="E8">
        <v>8</v>
      </c>
      <c r="F8" s="9" t="s">
        <v>30</v>
      </c>
      <c r="G8" s="5">
        <v>57.142857100000001</v>
      </c>
      <c r="H8">
        <v>0.21428571428571427</v>
      </c>
      <c r="J8" s="9" t="s">
        <v>30</v>
      </c>
      <c r="K8">
        <f t="shared" si="0"/>
        <v>21.428571428571427</v>
      </c>
      <c r="L8">
        <v>0.21428571428571427</v>
      </c>
    </row>
    <row r="9" spans="1:12" ht="84.9">
      <c r="A9" t="s">
        <v>6</v>
      </c>
      <c r="B9">
        <f>(83-41)/421</f>
        <v>9.9762470308788598E-2</v>
      </c>
      <c r="E9">
        <v>9</v>
      </c>
      <c r="F9" s="9" t="s">
        <v>20</v>
      </c>
      <c r="G9">
        <v>91.891891900000005</v>
      </c>
      <c r="H9">
        <v>7.6923076923076927E-2</v>
      </c>
      <c r="J9" s="9" t="s">
        <v>20</v>
      </c>
      <c r="K9">
        <f t="shared" si="0"/>
        <v>7.6923076923076925</v>
      </c>
      <c r="L9">
        <v>7.6923076923076927E-2</v>
      </c>
    </row>
    <row r="10" spans="1:12" ht="84.9">
      <c r="E10">
        <v>10</v>
      </c>
      <c r="F10" s="9" t="s">
        <v>22</v>
      </c>
      <c r="G10" s="5">
        <v>83.333333300000007</v>
      </c>
      <c r="H10">
        <v>0.15</v>
      </c>
      <c r="J10" s="9" t="s">
        <v>21</v>
      </c>
      <c r="K10">
        <f t="shared" si="0"/>
        <v>6.25</v>
      </c>
      <c r="L10">
        <v>6.25E-2</v>
      </c>
    </row>
    <row r="11" spans="1:12" ht="70.75">
      <c r="E11">
        <v>11</v>
      </c>
      <c r="F11" s="9" t="s">
        <v>21</v>
      </c>
      <c r="G11">
        <v>90</v>
      </c>
      <c r="H11">
        <v>6.25E-2</v>
      </c>
      <c r="J11" s="9" t="s">
        <v>22</v>
      </c>
      <c r="K11">
        <f t="shared" si="0"/>
        <v>15</v>
      </c>
      <c r="L11">
        <v>0.15</v>
      </c>
    </row>
    <row r="12" spans="1:12" ht="127.3">
      <c r="E12">
        <v>12</v>
      </c>
      <c r="F12" s="9" t="s">
        <v>31</v>
      </c>
      <c r="G12">
        <v>90.909090000000006</v>
      </c>
      <c r="H12">
        <v>9.0909090909090912E-2</v>
      </c>
      <c r="J12" s="9" t="s">
        <v>31</v>
      </c>
      <c r="K12">
        <f t="shared" si="0"/>
        <v>9.0909090909090917</v>
      </c>
      <c r="L12">
        <v>9.0909090909090912E-2</v>
      </c>
    </row>
    <row r="13" spans="1:12" ht="84.9">
      <c r="E13">
        <v>13</v>
      </c>
      <c r="F13" s="9" t="s">
        <v>24</v>
      </c>
      <c r="G13" s="5">
        <v>93.478260899999995</v>
      </c>
      <c r="H13">
        <v>5.7692307692307696E-2</v>
      </c>
      <c r="J13" s="9" t="s">
        <v>23</v>
      </c>
      <c r="K13">
        <f t="shared" si="0"/>
        <v>6.25</v>
      </c>
      <c r="L13">
        <v>6.25E-2</v>
      </c>
    </row>
    <row r="14" spans="1:12" ht="99">
      <c r="E14">
        <v>14</v>
      </c>
      <c r="F14" s="9" t="s">
        <v>23</v>
      </c>
      <c r="G14">
        <v>93.548387099999999</v>
      </c>
      <c r="H14">
        <v>6.25E-2</v>
      </c>
      <c r="J14" s="9" t="s">
        <v>24</v>
      </c>
      <c r="K14">
        <f t="shared" si="0"/>
        <v>5.7692307692307692</v>
      </c>
      <c r="L14">
        <v>5.7692307692307696E-2</v>
      </c>
    </row>
    <row r="15" spans="1:12" ht="70.75">
      <c r="E15">
        <v>15</v>
      </c>
      <c r="F15" s="9" t="s">
        <v>25</v>
      </c>
      <c r="G15" s="5">
        <v>94.117647099999999</v>
      </c>
      <c r="H15">
        <v>5.5555555555555552E-2</v>
      </c>
      <c r="J15" s="9" t="s">
        <v>25</v>
      </c>
      <c r="K15">
        <f t="shared" si="0"/>
        <v>5.5555555555555554</v>
      </c>
      <c r="L15">
        <v>5.5555555555555552E-2</v>
      </c>
    </row>
    <row r="16" spans="1:12">
      <c r="E16" t="s">
        <v>6</v>
      </c>
      <c r="F16" t="s">
        <v>6</v>
      </c>
      <c r="G16">
        <f t="shared" ref="G16" si="1">100-H16*100</f>
        <v>88.445154419595312</v>
      </c>
      <c r="H16">
        <f>217/1878</f>
        <v>0.11554845580404687</v>
      </c>
      <c r="J16" t="s">
        <v>6</v>
      </c>
      <c r="K16">
        <f t="shared" si="0"/>
        <v>11.554845580404686</v>
      </c>
      <c r="L16">
        <f>217/1878</f>
        <v>0.11554845580404687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DB75-0D39-4817-AC73-FDE605B383FB}">
  <dimension ref="A1:H36"/>
  <sheetViews>
    <sheetView zoomScale="150" zoomScaleNormal="150" workbookViewId="0">
      <selection activeCell="H17" sqref="H17"/>
    </sheetView>
  </sheetViews>
  <sheetFormatPr defaultColWidth="8.84375" defaultRowHeight="14.6"/>
  <cols>
    <col min="1" max="1" width="16.3046875" customWidth="1"/>
    <col min="2" max="2" width="19.84375" style="3" customWidth="1"/>
    <col min="3" max="3" width="23.15234375" customWidth="1"/>
    <col min="4" max="4" width="24.84375" customWidth="1"/>
    <col min="5" max="5" width="21.84375" customWidth="1"/>
    <col min="7" max="7" width="15.69140625" customWidth="1"/>
  </cols>
  <sheetData>
    <row r="1" spans="1:8">
      <c r="A1" s="3" t="s">
        <v>43</v>
      </c>
      <c r="B1" t="s">
        <v>42</v>
      </c>
      <c r="C1" t="s">
        <v>41</v>
      </c>
      <c r="D1" t="s">
        <v>40</v>
      </c>
    </row>
    <row r="2" spans="1:8" ht="28.3">
      <c r="A2">
        <v>0</v>
      </c>
      <c r="B2" s="5">
        <v>86.956519999999998</v>
      </c>
      <c r="C2">
        <v>46</v>
      </c>
      <c r="D2" s="2">
        <v>1</v>
      </c>
      <c r="E2" s="2" t="s">
        <v>32</v>
      </c>
      <c r="F2">
        <v>5</v>
      </c>
      <c r="G2" s="7">
        <v>44021</v>
      </c>
    </row>
    <row r="3" spans="1:8">
      <c r="A3">
        <v>4</v>
      </c>
      <c r="B3">
        <v>90.625</v>
      </c>
      <c r="C3">
        <v>32</v>
      </c>
      <c r="D3" s="2">
        <v>2</v>
      </c>
      <c r="E3" s="2" t="s">
        <v>33</v>
      </c>
      <c r="F3">
        <v>13</v>
      </c>
      <c r="G3" s="7">
        <v>44029</v>
      </c>
    </row>
    <row r="4" spans="1:8">
      <c r="A4">
        <v>6</v>
      </c>
      <c r="B4">
        <v>86.84210526315789</v>
      </c>
      <c r="C4">
        <v>38</v>
      </c>
      <c r="D4" s="2">
        <v>3</v>
      </c>
      <c r="E4" s="1" t="s">
        <v>34</v>
      </c>
      <c r="F4">
        <v>11</v>
      </c>
      <c r="G4" s="7">
        <v>44027</v>
      </c>
    </row>
    <row r="5" spans="1:8">
      <c r="A5">
        <v>8</v>
      </c>
      <c r="B5">
        <v>84.615384615384613</v>
      </c>
      <c r="C5">
        <v>26</v>
      </c>
      <c r="D5" s="2">
        <v>4</v>
      </c>
      <c r="E5" s="2" t="s">
        <v>35</v>
      </c>
      <c r="F5">
        <v>11</v>
      </c>
      <c r="G5" s="7">
        <v>44027</v>
      </c>
    </row>
    <row r="6" spans="1:8" ht="28.3">
      <c r="A6">
        <v>8</v>
      </c>
      <c r="B6">
        <v>93.333333333333329</v>
      </c>
      <c r="C6">
        <v>15</v>
      </c>
      <c r="D6" s="2">
        <v>5</v>
      </c>
      <c r="E6" s="2" t="s">
        <v>16</v>
      </c>
      <c r="F6">
        <v>16</v>
      </c>
      <c r="G6" s="7">
        <v>44032</v>
      </c>
    </row>
    <row r="7" spans="1:8">
      <c r="A7">
        <v>2</v>
      </c>
      <c r="B7" s="5">
        <v>50</v>
      </c>
      <c r="C7">
        <v>12</v>
      </c>
      <c r="D7" s="2">
        <v>6</v>
      </c>
      <c r="E7" s="2" t="s">
        <v>50</v>
      </c>
      <c r="F7">
        <v>16</v>
      </c>
      <c r="G7" s="7">
        <v>44032</v>
      </c>
    </row>
    <row r="8" spans="1:8" ht="28.3">
      <c r="A8">
        <v>2</v>
      </c>
      <c r="B8">
        <v>51.111111100000002</v>
      </c>
      <c r="C8" s="5">
        <v>45</v>
      </c>
      <c r="D8" s="2">
        <v>7</v>
      </c>
      <c r="E8" s="2" t="s">
        <v>49</v>
      </c>
      <c r="F8">
        <v>5</v>
      </c>
      <c r="G8" s="7">
        <v>44021</v>
      </c>
    </row>
    <row r="9" spans="1:8" ht="28.3">
      <c r="A9">
        <v>17</v>
      </c>
      <c r="B9" s="5">
        <v>57.142857100000001</v>
      </c>
      <c r="C9" s="5">
        <v>14</v>
      </c>
      <c r="D9" s="2">
        <v>8</v>
      </c>
      <c r="E9" s="2" t="s">
        <v>13</v>
      </c>
      <c r="F9">
        <v>21</v>
      </c>
      <c r="G9" s="7">
        <v>44037</v>
      </c>
    </row>
    <row r="10" spans="1:8">
      <c r="A10">
        <v>19</v>
      </c>
      <c r="B10">
        <v>91.891891900000005</v>
      </c>
      <c r="C10" s="5">
        <v>39</v>
      </c>
      <c r="D10" s="2">
        <v>9</v>
      </c>
      <c r="E10" s="2" t="s">
        <v>12</v>
      </c>
      <c r="F10">
        <v>24</v>
      </c>
      <c r="G10" s="7">
        <v>44040</v>
      </c>
    </row>
    <row r="11" spans="1:8">
      <c r="A11">
        <v>11</v>
      </c>
      <c r="B11" s="5">
        <v>83.333333300000007</v>
      </c>
      <c r="C11">
        <v>42</v>
      </c>
      <c r="D11" s="2">
        <v>10</v>
      </c>
      <c r="E11" s="2" t="s">
        <v>36</v>
      </c>
      <c r="F11">
        <v>17</v>
      </c>
      <c r="G11" s="7">
        <v>44033</v>
      </c>
    </row>
    <row r="12" spans="1:8" ht="28.3">
      <c r="A12">
        <v>13</v>
      </c>
      <c r="B12">
        <v>90</v>
      </c>
      <c r="C12" s="5">
        <v>20</v>
      </c>
      <c r="D12" s="2">
        <v>11</v>
      </c>
      <c r="E12" s="2" t="s">
        <v>37</v>
      </c>
      <c r="F12">
        <v>16</v>
      </c>
      <c r="G12" s="7">
        <v>44032</v>
      </c>
    </row>
    <row r="13" spans="1:8" ht="28.3">
      <c r="A13">
        <v>13</v>
      </c>
      <c r="B13">
        <v>90.909090000000006</v>
      </c>
      <c r="C13">
        <v>44</v>
      </c>
      <c r="D13" s="2">
        <v>12</v>
      </c>
      <c r="E13" s="2" t="s">
        <v>11</v>
      </c>
      <c r="F13">
        <v>21</v>
      </c>
      <c r="G13" s="7">
        <v>44036</v>
      </c>
    </row>
    <row r="14" spans="1:8" ht="28.3">
      <c r="A14">
        <v>19</v>
      </c>
      <c r="B14" s="5">
        <v>93.478260899999995</v>
      </c>
      <c r="C14">
        <v>47</v>
      </c>
      <c r="D14" s="2">
        <v>13</v>
      </c>
      <c r="E14" s="2" t="s">
        <v>38</v>
      </c>
      <c r="F14">
        <v>31</v>
      </c>
      <c r="G14" s="7">
        <v>44046</v>
      </c>
    </row>
    <row r="15" spans="1:8" ht="28.3">
      <c r="A15">
        <v>19</v>
      </c>
      <c r="B15">
        <v>93.548387099999999</v>
      </c>
      <c r="C15">
        <v>32</v>
      </c>
      <c r="D15" s="2">
        <v>14</v>
      </c>
      <c r="E15" s="2" t="s">
        <v>39</v>
      </c>
      <c r="F15">
        <v>24</v>
      </c>
      <c r="G15" s="7">
        <v>44040</v>
      </c>
    </row>
    <row r="16" spans="1:8" ht="28.3">
      <c r="A16">
        <v>22</v>
      </c>
      <c r="B16" s="5">
        <v>94.117647099999999</v>
      </c>
      <c r="C16">
        <v>19</v>
      </c>
      <c r="D16" s="2">
        <v>15</v>
      </c>
      <c r="E16" s="2" t="s">
        <v>10</v>
      </c>
      <c r="F16">
        <v>26</v>
      </c>
      <c r="G16" s="7">
        <v>44042</v>
      </c>
      <c r="H16">
        <f>AVERAGE(A2:A16)</f>
        <v>10.866666666666667</v>
      </c>
    </row>
    <row r="19" spans="3:5">
      <c r="C19" s="2"/>
    </row>
    <row r="20" spans="3:5">
      <c r="C20" s="2"/>
    </row>
    <row r="21" spans="3:5">
      <c r="C21" s="2"/>
      <c r="D21" s="2"/>
      <c r="E21" s="2"/>
    </row>
    <row r="22" spans="3:5">
      <c r="C22" s="2"/>
    </row>
    <row r="25" spans="3:5">
      <c r="C25" s="2"/>
    </row>
    <row r="26" spans="3:5">
      <c r="C26" s="2"/>
    </row>
    <row r="29" spans="3:5">
      <c r="C29" s="2"/>
    </row>
    <row r="30" spans="3:5">
      <c r="C30" s="2"/>
      <c r="D30" s="2"/>
    </row>
    <row r="32" spans="3:5">
      <c r="C32" s="2"/>
    </row>
    <row r="36" spans="3:3">
      <c r="C36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number of cases</vt:lpstr>
      <vt:lpstr>number_clusters</vt:lpstr>
      <vt:lpstr>delay_clusters</vt:lpstr>
      <vt:lpstr>peaks since the 1st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win10_local</cp:lastModifiedBy>
  <dcterms:created xsi:type="dcterms:W3CDTF">2015-06-05T18:17:20Z</dcterms:created>
  <dcterms:modified xsi:type="dcterms:W3CDTF">2021-12-20T02:58:09Z</dcterms:modified>
</cp:coreProperties>
</file>