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Yen's Workspace\ahYen's Work\Side projects\Weaving-Structure-Installation-Optimization\Installation Sequences Optimization\Structure Simulations\"/>
    </mc:Choice>
  </mc:AlternateContent>
  <xr:revisionPtr revIDLastSave="0" documentId="13_ncr:1_{106D197D-6E82-49EE-8F63-CF8B735D5256}" xr6:coauthVersionLast="47" xr6:coauthVersionMax="47" xr10:uidLastSave="{00000000-0000-0000-0000-000000000000}"/>
  <bookViews>
    <workbookView xWindow="-108" yWindow="-108" windowWidth="23256" windowHeight="12456" tabRatio="834" firstSheet="1" activeTab="4" xr2:uid="{051CE2E4-9AF6-4DF4-ADA8-2DA892D3E3CF}"/>
  </bookViews>
  <sheets>
    <sheet name="Based on experience" sheetId="13" r:id="rId1"/>
    <sheet name="S1_rank length 验证" sheetId="17" r:id="rId2"/>
    <sheet name="编织结构1模拟结果" sheetId="18" r:id="rId3"/>
    <sheet name="编织结构2模拟结果" sheetId="19" r:id="rId4"/>
    <sheet name="编织结构3模拟结果" sheetId="20" r:id="rId5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0" l="1"/>
  <c r="S4" i="18"/>
  <c r="T4" i="18"/>
  <c r="U4" i="18"/>
  <c r="V4" i="18"/>
  <c r="W4" i="18"/>
  <c r="X4" i="18"/>
  <c r="Y4" i="18"/>
  <c r="R4" i="18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O6" i="18"/>
  <c r="N6" i="18"/>
  <c r="M6" i="18"/>
  <c r="L6" i="18"/>
  <c r="K6" i="18"/>
  <c r="J6" i="18"/>
  <c r="I6" i="18"/>
  <c r="O6" i="19"/>
  <c r="N6" i="19"/>
  <c r="M6" i="19"/>
  <c r="L6" i="19"/>
  <c r="K6" i="19"/>
  <c r="J6" i="19"/>
  <c r="I6" i="19"/>
  <c r="K102" i="17"/>
  <c r="J102" i="17"/>
  <c r="K2" i="17"/>
  <c r="P2" i="17"/>
  <c r="K3" i="17"/>
  <c r="P3" i="17"/>
  <c r="K4" i="17"/>
  <c r="P4" i="17"/>
  <c r="K5" i="17"/>
  <c r="P5" i="17"/>
  <c r="K6" i="17"/>
  <c r="P6" i="17"/>
  <c r="K7" i="17"/>
  <c r="P7" i="17"/>
  <c r="K8" i="17"/>
  <c r="P8" i="17"/>
  <c r="K9" i="17"/>
  <c r="P9" i="17"/>
  <c r="K10" i="17"/>
  <c r="P10" i="17"/>
  <c r="K11" i="17"/>
  <c r="P11" i="17"/>
  <c r="K12" i="17"/>
  <c r="P12" i="17"/>
  <c r="K13" i="17"/>
  <c r="P13" i="17"/>
  <c r="K14" i="17"/>
  <c r="P14" i="17"/>
  <c r="K15" i="17"/>
  <c r="P15" i="17"/>
  <c r="K16" i="17"/>
  <c r="P16" i="17"/>
  <c r="K17" i="17"/>
  <c r="P17" i="17"/>
  <c r="K18" i="17"/>
  <c r="P18" i="17"/>
  <c r="K19" i="17"/>
  <c r="P19" i="17"/>
  <c r="K20" i="17"/>
  <c r="P20" i="17"/>
  <c r="K21" i="17"/>
  <c r="P21" i="17"/>
  <c r="K22" i="17"/>
  <c r="P22" i="17"/>
  <c r="K23" i="17"/>
  <c r="P23" i="17"/>
  <c r="K24" i="17"/>
  <c r="P24" i="17"/>
  <c r="K25" i="17"/>
  <c r="P25" i="17"/>
  <c r="K26" i="17"/>
  <c r="P26" i="17"/>
  <c r="K27" i="17"/>
  <c r="P27" i="17"/>
  <c r="K28" i="17"/>
  <c r="P28" i="17"/>
  <c r="K29" i="17"/>
  <c r="P29" i="17"/>
  <c r="K30" i="17"/>
  <c r="P30" i="17"/>
  <c r="K31" i="17"/>
  <c r="P31" i="17"/>
  <c r="K32" i="17"/>
  <c r="P32" i="17"/>
  <c r="K33" i="17"/>
  <c r="P33" i="17"/>
  <c r="K34" i="17"/>
  <c r="P34" i="17"/>
  <c r="K35" i="17"/>
  <c r="P35" i="17"/>
  <c r="K36" i="17"/>
  <c r="P36" i="17"/>
  <c r="K37" i="17"/>
  <c r="P37" i="17"/>
  <c r="K38" i="17"/>
  <c r="P38" i="17"/>
  <c r="K39" i="17"/>
  <c r="P39" i="17"/>
  <c r="K40" i="17"/>
  <c r="P40" i="17"/>
  <c r="K41" i="17"/>
  <c r="P41" i="17"/>
  <c r="K42" i="17"/>
  <c r="P42" i="17"/>
  <c r="K43" i="17"/>
  <c r="P43" i="17"/>
  <c r="K44" i="17"/>
  <c r="P44" i="17"/>
  <c r="K45" i="17"/>
  <c r="P45" i="17"/>
  <c r="K46" i="17"/>
  <c r="P46" i="17"/>
  <c r="K47" i="17"/>
  <c r="P47" i="17"/>
  <c r="K48" i="17"/>
  <c r="P48" i="17"/>
  <c r="K49" i="17"/>
  <c r="P49" i="17"/>
  <c r="K50" i="17"/>
  <c r="P50" i="17"/>
  <c r="K51" i="17"/>
  <c r="P51" i="17"/>
  <c r="K52" i="17"/>
  <c r="P52" i="17"/>
  <c r="K53" i="17"/>
  <c r="P53" i="17"/>
  <c r="K54" i="17"/>
  <c r="P54" i="17"/>
  <c r="K55" i="17"/>
  <c r="P55" i="17"/>
  <c r="K56" i="17"/>
  <c r="P56" i="17"/>
  <c r="K57" i="17"/>
  <c r="P57" i="17"/>
  <c r="K58" i="17"/>
  <c r="P58" i="17"/>
  <c r="K59" i="17"/>
  <c r="P59" i="17"/>
  <c r="K60" i="17"/>
  <c r="P60" i="17"/>
  <c r="K61" i="17"/>
  <c r="P61" i="17"/>
  <c r="K62" i="17"/>
  <c r="P62" i="17"/>
  <c r="K63" i="17"/>
  <c r="P63" i="17"/>
  <c r="K64" i="17"/>
  <c r="P64" i="17"/>
  <c r="K65" i="17"/>
  <c r="P65" i="17"/>
  <c r="K66" i="17"/>
  <c r="P66" i="17"/>
  <c r="K67" i="17"/>
  <c r="P67" i="17"/>
  <c r="K68" i="17"/>
  <c r="P68" i="17"/>
  <c r="K69" i="17"/>
  <c r="P69" i="17"/>
  <c r="K70" i="17"/>
  <c r="P70" i="17"/>
  <c r="K71" i="17"/>
  <c r="P71" i="17"/>
  <c r="K72" i="17"/>
  <c r="P72" i="17"/>
  <c r="K73" i="17"/>
  <c r="P73" i="17"/>
  <c r="K74" i="17"/>
  <c r="P74" i="17"/>
  <c r="K75" i="17"/>
  <c r="P75" i="17"/>
  <c r="K76" i="17"/>
  <c r="P76" i="17"/>
  <c r="K77" i="17"/>
  <c r="P77" i="17"/>
  <c r="K78" i="17"/>
  <c r="P78" i="17"/>
  <c r="K79" i="17"/>
  <c r="P79" i="17"/>
  <c r="K80" i="17"/>
  <c r="P80" i="17"/>
  <c r="K81" i="17"/>
  <c r="P81" i="17"/>
  <c r="K82" i="17"/>
  <c r="P82" i="17"/>
  <c r="K83" i="17"/>
  <c r="P83" i="17"/>
  <c r="K84" i="17"/>
  <c r="P84" i="17"/>
  <c r="K85" i="17"/>
  <c r="P85" i="17"/>
  <c r="K86" i="17"/>
  <c r="P86" i="17"/>
  <c r="K87" i="17"/>
  <c r="P87" i="17"/>
  <c r="K88" i="17"/>
  <c r="P88" i="17"/>
  <c r="K89" i="17"/>
  <c r="P89" i="17"/>
  <c r="K90" i="17"/>
  <c r="P90" i="17"/>
  <c r="K91" i="17"/>
  <c r="P91" i="17"/>
  <c r="K92" i="17"/>
  <c r="P92" i="17"/>
  <c r="K93" i="17"/>
  <c r="P93" i="17"/>
  <c r="K94" i="17"/>
  <c r="P94" i="17"/>
  <c r="K95" i="17"/>
  <c r="P95" i="17"/>
  <c r="K96" i="17"/>
  <c r="P96" i="17"/>
  <c r="K97" i="17"/>
  <c r="P97" i="17"/>
  <c r="K98" i="17"/>
  <c r="P98" i="17"/>
  <c r="K99" i="17"/>
  <c r="P99" i="17"/>
  <c r="K100" i="17"/>
  <c r="P100" i="17"/>
  <c r="K101" i="17"/>
  <c r="P101" i="17"/>
  <c r="P102" i="17"/>
  <c r="J26" i="18"/>
  <c r="K26" i="18"/>
  <c r="L26" i="18"/>
  <c r="M26" i="18"/>
  <c r="N26" i="18"/>
  <c r="O26" i="18"/>
  <c r="I26" i="18"/>
  <c r="O23" i="18"/>
  <c r="J42" i="20"/>
  <c r="K42" i="20"/>
  <c r="L42" i="20"/>
  <c r="M42" i="20"/>
  <c r="N42" i="20"/>
  <c r="O42" i="20"/>
  <c r="I42" i="20"/>
  <c r="O61" i="19"/>
  <c r="D42" i="19"/>
  <c r="E42" i="19"/>
  <c r="F42" i="19"/>
  <c r="G42" i="19"/>
  <c r="C42" i="19"/>
  <c r="J42" i="19"/>
  <c r="K42" i="19"/>
  <c r="L42" i="19"/>
  <c r="M42" i="19"/>
  <c r="N42" i="19"/>
  <c r="O42" i="19"/>
  <c r="I42" i="19"/>
  <c r="I23" i="18"/>
  <c r="J23" i="18"/>
  <c r="K23" i="18"/>
  <c r="L23" i="18"/>
  <c r="M23" i="18"/>
  <c r="N23" i="18"/>
  <c r="O35" i="18"/>
  <c r="O24" i="18"/>
  <c r="I24" i="18"/>
  <c r="J24" i="18"/>
  <c r="K24" i="18"/>
  <c r="L24" i="18"/>
  <c r="M24" i="18"/>
  <c r="N24" i="18"/>
  <c r="O36" i="18"/>
  <c r="O37" i="18"/>
  <c r="O38" i="18"/>
  <c r="O39" i="19"/>
  <c r="I39" i="19"/>
  <c r="J39" i="19"/>
  <c r="K39" i="19"/>
  <c r="L39" i="19"/>
  <c r="M39" i="19"/>
  <c r="N39" i="19"/>
  <c r="O59" i="19"/>
  <c r="O40" i="19"/>
  <c r="I40" i="19"/>
  <c r="J40" i="19"/>
  <c r="K40" i="19"/>
  <c r="L40" i="19"/>
  <c r="M40" i="19"/>
  <c r="N40" i="19"/>
  <c r="O60" i="19"/>
  <c r="O62" i="19"/>
  <c r="J39" i="20"/>
  <c r="O39" i="20"/>
  <c r="I39" i="20"/>
  <c r="K39" i="20"/>
  <c r="L39" i="20"/>
  <c r="M39" i="20"/>
  <c r="N39" i="20"/>
  <c r="O59" i="20"/>
  <c r="J40" i="20"/>
  <c r="O40" i="20"/>
  <c r="I40" i="20"/>
  <c r="K40" i="20"/>
  <c r="L40" i="20"/>
  <c r="M40" i="20"/>
  <c r="N40" i="20"/>
  <c r="O60" i="20"/>
  <c r="O61" i="20"/>
  <c r="O62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L67" i="20"/>
  <c r="H67" i="19"/>
  <c r="K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K82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M67" i="19"/>
  <c r="J6" i="20"/>
  <c r="K6" i="20"/>
  <c r="L6" i="20"/>
  <c r="M6" i="20"/>
  <c r="N6" i="20"/>
  <c r="O6" i="20"/>
  <c r="I6" i="20"/>
  <c r="E6" i="20"/>
  <c r="F6" i="20"/>
  <c r="G6" i="20"/>
  <c r="D6" i="20"/>
  <c r="I60" i="20"/>
  <c r="J60" i="20"/>
  <c r="K60" i="20"/>
  <c r="L60" i="20"/>
  <c r="M60" i="20"/>
  <c r="N60" i="20"/>
  <c r="I61" i="20"/>
  <c r="J61" i="20"/>
  <c r="K61" i="20"/>
  <c r="L61" i="20"/>
  <c r="M61" i="20"/>
  <c r="N61" i="20"/>
  <c r="I62" i="20"/>
  <c r="J62" i="20"/>
  <c r="K62" i="20"/>
  <c r="L62" i="20"/>
  <c r="M62" i="20"/>
  <c r="N62" i="20"/>
  <c r="J59" i="20"/>
  <c r="K59" i="20"/>
  <c r="L59" i="20"/>
  <c r="M59" i="20"/>
  <c r="N59" i="20"/>
  <c r="I59" i="20"/>
  <c r="D61" i="20"/>
  <c r="E61" i="20"/>
  <c r="F61" i="20"/>
  <c r="G61" i="20"/>
  <c r="D62" i="20"/>
  <c r="E62" i="20"/>
  <c r="F62" i="20"/>
  <c r="G62" i="20"/>
  <c r="D40" i="20"/>
  <c r="E40" i="20"/>
  <c r="F40" i="20"/>
  <c r="G40" i="20"/>
  <c r="D60" i="20"/>
  <c r="E60" i="20"/>
  <c r="F60" i="20"/>
  <c r="G60" i="20"/>
  <c r="E39" i="20"/>
  <c r="D39" i="20"/>
  <c r="F39" i="20"/>
  <c r="G39" i="20"/>
  <c r="E59" i="20"/>
  <c r="F59" i="20"/>
  <c r="G59" i="20"/>
  <c r="D59" i="20"/>
  <c r="I62" i="19"/>
  <c r="J62" i="19"/>
  <c r="K62" i="19"/>
  <c r="L62" i="19"/>
  <c r="M62" i="19"/>
  <c r="N62" i="19"/>
  <c r="J61" i="19"/>
  <c r="K61" i="19"/>
  <c r="L61" i="19"/>
  <c r="M61" i="19"/>
  <c r="N61" i="19"/>
  <c r="I61" i="19"/>
  <c r="I60" i="19"/>
  <c r="J60" i="19"/>
  <c r="K60" i="19"/>
  <c r="L60" i="19"/>
  <c r="M60" i="19"/>
  <c r="N60" i="19"/>
  <c r="J59" i="19"/>
  <c r="K59" i="19"/>
  <c r="L59" i="19"/>
  <c r="M59" i="19"/>
  <c r="N59" i="19"/>
  <c r="I59" i="19"/>
  <c r="D62" i="19"/>
  <c r="E62" i="19"/>
  <c r="F62" i="19"/>
  <c r="G62" i="19"/>
  <c r="C62" i="19"/>
  <c r="D61" i="19"/>
  <c r="E61" i="19"/>
  <c r="F61" i="19"/>
  <c r="G61" i="19"/>
  <c r="C61" i="19"/>
  <c r="D40" i="19"/>
  <c r="E40" i="19"/>
  <c r="F40" i="19"/>
  <c r="G40" i="19"/>
  <c r="C40" i="19"/>
  <c r="D60" i="19"/>
  <c r="E60" i="19"/>
  <c r="F60" i="19"/>
  <c r="G60" i="19"/>
  <c r="C60" i="19"/>
  <c r="D39" i="19"/>
  <c r="E39" i="19"/>
  <c r="F39" i="19"/>
  <c r="G39" i="19"/>
  <c r="C39" i="19"/>
  <c r="D59" i="19"/>
  <c r="E59" i="19"/>
  <c r="F59" i="19"/>
  <c r="G59" i="19"/>
  <c r="C59" i="19"/>
  <c r="D38" i="18"/>
  <c r="E38" i="18"/>
  <c r="F38" i="18"/>
  <c r="G38" i="18"/>
  <c r="C38" i="18"/>
  <c r="D37" i="18"/>
  <c r="E37" i="18"/>
  <c r="F37" i="18"/>
  <c r="G37" i="18"/>
  <c r="D24" i="18"/>
  <c r="C24" i="18"/>
  <c r="E24" i="18"/>
  <c r="F24" i="18"/>
  <c r="G24" i="18"/>
  <c r="D36" i="18"/>
  <c r="E36" i="18"/>
  <c r="F36" i="18"/>
  <c r="G36" i="18"/>
  <c r="C36" i="18"/>
  <c r="D23" i="18"/>
  <c r="C23" i="18"/>
  <c r="E23" i="18"/>
  <c r="F23" i="18"/>
  <c r="G23" i="18"/>
  <c r="D35" i="18"/>
  <c r="E35" i="18"/>
  <c r="F35" i="18"/>
  <c r="G35" i="18"/>
  <c r="C35" i="18"/>
  <c r="J38" i="18"/>
  <c r="K38" i="18"/>
  <c r="L38" i="18"/>
  <c r="M38" i="18"/>
  <c r="N38" i="18"/>
  <c r="I38" i="18"/>
  <c r="J36" i="18"/>
  <c r="K36" i="18"/>
  <c r="L36" i="18"/>
  <c r="M36" i="18"/>
  <c r="N36" i="18"/>
  <c r="I36" i="18"/>
  <c r="J35" i="18"/>
  <c r="K35" i="18"/>
  <c r="L35" i="18"/>
  <c r="M35" i="18"/>
  <c r="N35" i="18"/>
  <c r="I35" i="18"/>
  <c r="C37" i="18"/>
  <c r="J37" i="18"/>
  <c r="K37" i="18"/>
  <c r="L37" i="18"/>
  <c r="M37" i="18"/>
  <c r="N37" i="18"/>
  <c r="I37" i="18"/>
  <c r="G6" i="19"/>
  <c r="F6" i="19"/>
  <c r="E6" i="19"/>
  <c r="D6" i="19"/>
  <c r="C6" i="19"/>
  <c r="D6" i="18"/>
  <c r="E6" i="18"/>
  <c r="F6" i="18"/>
  <c r="G6" i="18"/>
  <c r="C6" i="18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N14" i="13"/>
  <c r="P14" i="13"/>
  <c r="L14" i="13"/>
  <c r="N13" i="13"/>
  <c r="P13" i="13"/>
  <c r="L13" i="13"/>
</calcChain>
</file>

<file path=xl/sharedStrings.xml><?xml version="1.0" encoding="utf-8"?>
<sst xmlns="http://schemas.openxmlformats.org/spreadsheetml/2006/main" count="523" uniqueCount="202">
  <si>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</si>
  <si>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</si>
  <si>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</si>
  <si>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</si>
  <si>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</si>
  <si>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</si>
  <si>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</si>
  <si>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</si>
  <si>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</si>
  <si>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</si>
  <si>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</si>
  <si>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</si>
  <si>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</si>
  <si>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</si>
  <si>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</si>
  <si>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</si>
  <si>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Based on experience</t>
  </si>
  <si>
    <t>start_pos</t>
  </si>
  <si>
    <t>length</t>
  </si>
  <si>
    <t>start_pos w/o floor</t>
  </si>
  <si>
    <t>Rod#</t>
  </si>
  <si>
    <t>start_pos w floor</t>
  </si>
  <si>
    <t>S1:droplet</t>
  </si>
  <si>
    <t>type</t>
  </si>
  <si>
    <t>edge</t>
  </si>
  <si>
    <t>S2: 马鞍面</t>
  </si>
  <si>
    <t>disp. Change (sim w floor)</t>
  </si>
  <si>
    <t>位移总合</t>
  </si>
  <si>
    <t>位移最大差</t>
  </si>
  <si>
    <t>Sequence 1</t>
  </si>
  <si>
    <t>Sequence 2</t>
  </si>
  <si>
    <t>Sequence 3</t>
  </si>
  <si>
    <t>杆件数据</t>
  </si>
  <si>
    <t>#Rod</t>
  </si>
  <si>
    <t>intersect pts</t>
  </si>
  <si>
    <t>Table 5</t>
  </si>
  <si>
    <t>S3: 三通</t>
  </si>
  <si>
    <t>SUM</t>
  </si>
  <si>
    <t>建造效率</t>
  </si>
  <si>
    <t>序列</t>
  </si>
  <si>
    <t>模拟程序</t>
  </si>
  <si>
    <t>Final_kangaroo2simulation.gh</t>
  </si>
  <si>
    <t>编织结构1：半球形</t>
  </si>
  <si>
    <t>单独杆件位移</t>
  </si>
  <si>
    <t>长度</t>
  </si>
  <si>
    <t>铰接节点数</t>
  </si>
  <si>
    <t>类型</t>
  </si>
  <si>
    <t>每项分数加总</t>
  </si>
  <si>
    <t>排序</t>
  </si>
  <si>
    <t>#杆件</t>
  </si>
  <si>
    <t>杆件搭建难度系数计算过程</t>
  </si>
  <si>
    <t>位移</t>
  </si>
  <si>
    <t>杆件标签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</si>
  <si>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</si>
  <si>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</si>
  <si>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</si>
  <si>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</si>
  <si>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</si>
  <si>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</si>
  <si>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</si>
  <si>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</si>
  <si>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</si>
  <si>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</si>
  <si>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</si>
  <si>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</si>
  <si>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</si>
  <si>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</si>
  <si>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</si>
  <si>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</si>
  <si>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</si>
  <si>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</si>
  <si>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</si>
  <si>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</si>
  <si>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</si>
  <si>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</si>
  <si>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</si>
  <si>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</si>
  <si>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</si>
  <si>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</si>
  <si>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短到长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</si>
  <si>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</si>
  <si>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</si>
  <si>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</si>
  <si>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</si>
  <si>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</si>
  <si>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</si>
  <si>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</si>
  <si>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</si>
  <si>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</si>
  <si>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</si>
  <si>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</si>
  <si>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</si>
  <si>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</si>
  <si>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</si>
  <si>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</si>
  <si>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</si>
  <si>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</si>
  <si>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</si>
  <si>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</si>
  <si>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</si>
  <si>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</si>
  <si>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</si>
  <si>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</si>
  <si>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</si>
  <si>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</si>
  <si>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</si>
  <si>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</si>
  <si>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</si>
  <si>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</si>
  <si>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</si>
  <si>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</si>
  <si>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</si>
  <si>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</si>
  <si>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</si>
  <si>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</si>
  <si>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</si>
  <si>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</si>
  <si>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</si>
  <si>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</si>
  <si>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</si>
  <si>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</si>
  <si>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</si>
  <si>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</si>
  <si>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</si>
  <si>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</si>
  <si>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</si>
  <si>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</si>
  <si>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</si>
  <si>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</si>
  <si>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</si>
  <si>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</si>
  <si>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</si>
  <si>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</si>
  <si>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</si>
  <si>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</si>
  <si>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</si>
  <si>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</si>
  <si>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</si>
  <si>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</si>
  <si>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</si>
  <si>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</si>
  <si>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</si>
  <si>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</si>
  <si>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</si>
  <si>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</si>
  <si>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</si>
  <si>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</si>
  <si>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</si>
  <si>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</si>
  <si>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</si>
  <si>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</si>
  <si>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</si>
  <si>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</si>
  <si>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</si>
  <si>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峰值</t>
  </si>
  <si>
    <t>均值</t>
  </si>
  <si>
    <t>结构起始位移</t>
  </si>
  <si>
    <t>搭建便利性</t>
  </si>
  <si>
    <t>建造稳定</t>
  </si>
  <si>
    <t>a</t>
  </si>
  <si>
    <t>#0</t>
  </si>
  <si>
    <t>#1</t>
  </si>
  <si>
    <t>#7</t>
  </si>
  <si>
    <t>#3</t>
  </si>
  <si>
    <t>#4</t>
  </si>
  <si>
    <t>#6</t>
  </si>
  <si>
    <t>#5</t>
  </si>
  <si>
    <t>#2</t>
  </si>
  <si>
    <t>built_values = {'#0': 0.928571429, '#1': 0.714285714, '#2': 0.535714286, '#3': 0.678571429, '#4': 0.428571429, '#5': 0.5, '#6': 0.25, '#7': 1}</t>
  </si>
  <si>
    <t>杆件搭建优先级指数</t>
  </si>
  <si>
    <t>杆件操作便利性</t>
  </si>
  <si>
    <t>MAX</t>
  </si>
  <si>
    <t>最大位移</t>
  </si>
  <si>
    <t>平均位移</t>
  </si>
  <si>
    <t>顺序1</t>
  </si>
  <si>
    <t>顺序2</t>
  </si>
  <si>
    <t>顺序3</t>
  </si>
  <si>
    <t>顺序4</t>
  </si>
  <si>
    <t>顺序5</t>
  </si>
  <si>
    <t>杆件由短到长</t>
  </si>
  <si>
    <t>基于经验设定</t>
  </si>
  <si>
    <t>杆件搭建操作最便利顺序</t>
  </si>
  <si>
    <t>随机生成的序列中最稳定</t>
  </si>
  <si>
    <t>随机生成的序列中最高效</t>
  </si>
  <si>
    <t>Seq1</t>
  </si>
  <si>
    <t>Seq2</t>
  </si>
  <si>
    <t>Seq3</t>
  </si>
  <si>
    <t>Seq4</t>
  </si>
  <si>
    <t>Seq5</t>
  </si>
  <si>
    <t>Seq6</t>
  </si>
  <si>
    <t>Seq7</t>
  </si>
  <si>
    <t>Most Stable (Random)</t>
  </si>
  <si>
    <t>Most Efficient (Random)</t>
  </si>
  <si>
    <t>Most Stable (Algo)</t>
  </si>
  <si>
    <t>Most Efficient (Algo)</t>
  </si>
  <si>
    <t>Short to Long</t>
  </si>
  <si>
    <t>Overall Optimized</t>
  </si>
  <si>
    <t>Normal method</t>
  </si>
  <si>
    <t>Efficiency</t>
  </si>
  <si>
    <t>Stability</t>
  </si>
  <si>
    <t>Installation Convinience</t>
  </si>
  <si>
    <t>Starting Displacment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</si>
</sst>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sz val="11"/>
      <color rgb="FF000000"/>
      <name val="Calibri"/>
      <family val="2"/>
      <charset val="134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b/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DengXian"/>
    </font>
    <font>
      <sz val="9"/>
      <color rgb="FF000000"/>
      <name val="DengXian"/>
    </font>
    <font>
      <sz val="12"/>
      <color rgb="FF0D0D0D"/>
      <name val="SimSun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4BE7C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67BF7E"/>
        <bgColor indexed="64"/>
      </patternFill>
    </fill>
    <fill>
      <patternFill patternType="solid">
        <fgColor rgb="FF66BF7D"/>
        <bgColor indexed="64"/>
      </patternFill>
    </fill>
    <fill>
      <patternFill patternType="solid">
        <fgColor rgb="FF7AC78F"/>
        <bgColor indexed="64"/>
      </patternFill>
    </fill>
    <fill>
      <patternFill patternType="solid">
        <fgColor rgb="FF7EC892"/>
        <bgColor indexed="64"/>
      </patternFill>
    </fill>
    <fill>
      <patternFill patternType="solid">
        <fgColor rgb="FF68C07F"/>
        <bgColor indexed="64"/>
      </patternFill>
    </fill>
    <fill>
      <patternFill patternType="solid">
        <fgColor rgb="FF7BC790"/>
        <bgColor indexed="64"/>
      </patternFill>
    </fill>
    <fill>
      <patternFill patternType="solid">
        <fgColor rgb="FF7CC890"/>
        <bgColor indexed="64"/>
      </patternFill>
    </fill>
    <fill>
      <patternFill patternType="solid">
        <fgColor rgb="FF6BC181"/>
        <bgColor indexed="64"/>
      </patternFill>
    </fill>
    <fill>
      <patternFill patternType="solid">
        <fgColor rgb="FF69C080"/>
        <bgColor indexed="64"/>
      </patternFill>
    </fill>
    <fill>
      <patternFill patternType="solid">
        <fgColor rgb="FF7CC891"/>
        <bgColor indexed="64"/>
      </patternFill>
    </fill>
    <fill>
      <patternFill patternType="solid">
        <fgColor rgb="FF90D0A2"/>
        <bgColor indexed="64"/>
      </patternFill>
    </fill>
    <fill>
      <patternFill patternType="solid">
        <fgColor rgb="FF8ECFA0"/>
        <bgColor indexed="64"/>
      </patternFill>
    </fill>
    <fill>
      <patternFill patternType="solid">
        <fgColor rgb="FF83CB97"/>
        <bgColor indexed="64"/>
      </patternFill>
    </fill>
    <fill>
      <patternFill patternType="solid">
        <fgColor rgb="FF87CC9A"/>
        <bgColor indexed="64"/>
      </patternFill>
    </fill>
    <fill>
      <patternFill patternType="solid">
        <fgColor rgb="FF97D3A8"/>
        <bgColor indexed="64"/>
      </patternFill>
    </fill>
    <fill>
      <patternFill patternType="solid">
        <fgColor rgb="FF96D2A7"/>
        <bgColor indexed="64"/>
      </patternFill>
    </fill>
    <fill>
      <patternFill patternType="solid">
        <fgColor rgb="FF84CB98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90D0A1"/>
        <bgColor indexed="64"/>
      </patternFill>
    </fill>
    <fill>
      <patternFill patternType="solid">
        <fgColor rgb="FF9FD6AF"/>
        <bgColor indexed="64"/>
      </patternFill>
    </fill>
    <fill>
      <patternFill patternType="solid">
        <fgColor rgb="FF9ED6AE"/>
        <bgColor indexed="64"/>
      </patternFill>
    </fill>
    <fill>
      <patternFill patternType="solid">
        <fgColor rgb="FF95D2A6"/>
        <bgColor indexed="64"/>
      </patternFill>
    </fill>
    <fill>
      <patternFill patternType="solid">
        <fgColor rgb="FF99D3A9"/>
        <bgColor indexed="64"/>
      </patternFill>
    </fill>
    <fill>
      <patternFill patternType="solid">
        <fgColor rgb="FF7BC78F"/>
        <bgColor indexed="64"/>
      </patternFill>
    </fill>
    <fill>
      <patternFill patternType="solid">
        <fgColor rgb="FF9AD4AB"/>
        <bgColor indexed="64"/>
      </patternFill>
    </fill>
    <fill>
      <patternFill patternType="solid">
        <fgColor rgb="FFD1EADA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B6DFC2"/>
        <bgColor indexed="64"/>
      </patternFill>
    </fill>
    <fill>
      <patternFill patternType="solid">
        <fgColor rgb="FFBDE2C8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CEE9D8"/>
        <bgColor indexed="64"/>
      </patternFill>
    </fill>
    <fill>
      <patternFill patternType="solid">
        <fgColor rgb="FFB7E0C4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A5D8B4"/>
        <bgColor indexed="64"/>
      </patternFill>
    </fill>
    <fill>
      <patternFill patternType="solid">
        <fgColor rgb="FF6CC182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88CD9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6" fillId="0" borderId="0" xfId="0" applyFont="1"/>
    <xf numFmtId="0" fontId="8" fillId="6" borderId="0" xfId="0" applyFont="1" applyFill="1" applyAlignment="1">
      <alignment horizontal="right" vertical="center"/>
    </xf>
    <xf numFmtId="0" fontId="8" fillId="7" borderId="0" xfId="0" applyFont="1" applyFill="1" applyAlignment="1">
      <alignment horizontal="right" vertical="center"/>
    </xf>
    <xf numFmtId="0" fontId="8" fillId="8" borderId="0" xfId="0" applyFont="1" applyFill="1" applyAlignment="1">
      <alignment horizontal="right" vertical="center"/>
    </xf>
    <xf numFmtId="0" fontId="8" fillId="9" borderId="0" xfId="0" applyFont="1" applyFill="1" applyAlignment="1">
      <alignment horizontal="right" vertical="center"/>
    </xf>
    <xf numFmtId="0" fontId="8" fillId="10" borderId="0" xfId="0" applyFont="1" applyFill="1" applyAlignment="1">
      <alignment horizontal="right" vertical="center"/>
    </xf>
    <xf numFmtId="0" fontId="8" fillId="11" borderId="0" xfId="0" applyFont="1" applyFill="1" applyAlignment="1">
      <alignment horizontal="right" vertical="center"/>
    </xf>
    <xf numFmtId="0" fontId="8" fillId="12" borderId="0" xfId="0" applyFont="1" applyFill="1" applyAlignment="1">
      <alignment horizontal="right" vertical="center"/>
    </xf>
    <xf numFmtId="0" fontId="8" fillId="13" borderId="0" xfId="0" applyFont="1" applyFill="1" applyAlignment="1">
      <alignment horizontal="right" vertical="center"/>
    </xf>
    <xf numFmtId="0" fontId="8" fillId="14" borderId="0" xfId="0" applyFont="1" applyFill="1" applyAlignment="1">
      <alignment horizontal="right" vertical="center"/>
    </xf>
    <xf numFmtId="0" fontId="8" fillId="15" borderId="0" xfId="0" applyFont="1" applyFill="1" applyAlignment="1">
      <alignment horizontal="right" vertical="center"/>
    </xf>
    <xf numFmtId="0" fontId="8" fillId="16" borderId="0" xfId="0" applyFont="1" applyFill="1" applyAlignment="1">
      <alignment horizontal="right" vertical="center"/>
    </xf>
    <xf numFmtId="0" fontId="8" fillId="17" borderId="0" xfId="0" applyFont="1" applyFill="1" applyAlignment="1">
      <alignment horizontal="right" vertical="center"/>
    </xf>
    <xf numFmtId="0" fontId="8" fillId="18" borderId="0" xfId="0" applyFont="1" applyFill="1" applyAlignment="1">
      <alignment horizontal="right" vertical="center"/>
    </xf>
    <xf numFmtId="0" fontId="8" fillId="19" borderId="0" xfId="0" applyFont="1" applyFill="1" applyAlignment="1">
      <alignment horizontal="right" vertical="center"/>
    </xf>
    <xf numFmtId="0" fontId="8" fillId="20" borderId="0" xfId="0" applyFont="1" applyFill="1" applyAlignment="1">
      <alignment horizontal="right" vertical="center"/>
    </xf>
    <xf numFmtId="0" fontId="8" fillId="21" borderId="0" xfId="0" applyFont="1" applyFill="1" applyAlignment="1">
      <alignment horizontal="right" vertical="center"/>
    </xf>
    <xf numFmtId="0" fontId="8" fillId="22" borderId="0" xfId="0" applyFont="1" applyFill="1" applyAlignment="1">
      <alignment horizontal="right" vertical="center"/>
    </xf>
    <xf numFmtId="0" fontId="8" fillId="23" borderId="0" xfId="0" applyFont="1" applyFill="1" applyAlignment="1">
      <alignment horizontal="right" vertical="center"/>
    </xf>
    <xf numFmtId="0" fontId="8" fillId="24" borderId="0" xfId="0" applyFont="1" applyFill="1" applyAlignment="1">
      <alignment horizontal="right" vertical="center"/>
    </xf>
    <xf numFmtId="0" fontId="8" fillId="25" borderId="0" xfId="0" applyFont="1" applyFill="1" applyAlignment="1">
      <alignment horizontal="right" vertical="center"/>
    </xf>
    <xf numFmtId="0" fontId="8" fillId="26" borderId="0" xfId="0" applyFont="1" applyFill="1" applyAlignment="1">
      <alignment horizontal="right" vertical="center"/>
    </xf>
    <xf numFmtId="0" fontId="8" fillId="27" borderId="0" xfId="0" applyFont="1" applyFill="1" applyAlignment="1">
      <alignment horizontal="right" vertical="center"/>
    </xf>
    <xf numFmtId="0" fontId="8" fillId="28" borderId="0" xfId="0" applyFont="1" applyFill="1" applyAlignment="1">
      <alignment horizontal="right" vertical="center"/>
    </xf>
    <xf numFmtId="0" fontId="8" fillId="29" borderId="0" xfId="0" applyFont="1" applyFill="1" applyAlignment="1">
      <alignment horizontal="right" vertical="center"/>
    </xf>
    <xf numFmtId="0" fontId="8" fillId="30" borderId="0" xfId="0" applyFont="1" applyFill="1" applyAlignment="1">
      <alignment horizontal="right" vertical="center"/>
    </xf>
    <xf numFmtId="0" fontId="8" fillId="31" borderId="0" xfId="0" applyFont="1" applyFill="1" applyAlignment="1">
      <alignment horizontal="right" vertical="center"/>
    </xf>
    <xf numFmtId="0" fontId="8" fillId="32" borderId="0" xfId="0" applyFont="1" applyFill="1" applyAlignment="1">
      <alignment horizontal="right" vertical="center"/>
    </xf>
    <xf numFmtId="0" fontId="8" fillId="33" borderId="0" xfId="0" applyFont="1" applyFill="1" applyAlignment="1">
      <alignment horizontal="right" vertical="center"/>
    </xf>
    <xf numFmtId="0" fontId="8" fillId="34" borderId="0" xfId="0" applyFont="1" applyFill="1" applyAlignment="1">
      <alignment horizontal="right" vertical="center"/>
    </xf>
    <xf numFmtId="0" fontId="8" fillId="35" borderId="0" xfId="0" applyFont="1" applyFill="1" applyAlignment="1">
      <alignment horizontal="right" vertical="center"/>
    </xf>
    <xf numFmtId="0" fontId="8" fillId="36" borderId="0" xfId="0" applyFont="1" applyFill="1" applyAlignment="1">
      <alignment horizontal="right" vertical="center"/>
    </xf>
    <xf numFmtId="0" fontId="8" fillId="37" borderId="0" xfId="0" applyFont="1" applyFill="1" applyAlignment="1">
      <alignment horizontal="right" vertical="center"/>
    </xf>
    <xf numFmtId="0" fontId="8" fillId="38" borderId="0" xfId="0" applyFont="1" applyFill="1" applyAlignment="1">
      <alignment horizontal="right" vertical="center"/>
    </xf>
    <xf numFmtId="0" fontId="8" fillId="39" borderId="0" xfId="0" applyFont="1" applyFill="1" applyAlignment="1">
      <alignment horizontal="right" vertical="center"/>
    </xf>
    <xf numFmtId="0" fontId="8" fillId="40" borderId="0" xfId="0" applyFont="1" applyFill="1" applyAlignment="1">
      <alignment horizontal="right" vertical="center"/>
    </xf>
    <xf numFmtId="0" fontId="8" fillId="41" borderId="0" xfId="0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8" fillId="42" borderId="0" xfId="0" applyFont="1" applyFill="1" applyAlignment="1">
      <alignment horizontal="right" vertical="center"/>
    </xf>
    <xf numFmtId="0" fontId="8" fillId="43" borderId="0" xfId="0" applyFont="1" applyFill="1" applyAlignment="1">
      <alignment horizontal="right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wrapText="1"/>
    </xf>
    <xf numFmtId="0" fontId="0" fillId="3" borderId="1" xfId="0" applyFill="1" applyBorder="1"/>
    <xf numFmtId="0" fontId="10" fillId="0" borderId="0" xfId="0" applyFont="1"/>
    <xf numFmtId="0" fontId="0" fillId="2" borderId="1" xfId="0" applyFill="1" applyBorder="1" applyAlignment="1">
      <alignment wrapText="1"/>
    </xf>
    <xf numFmtId="164" fontId="0" fillId="0" borderId="5" xfId="0" applyNumberForma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F49"/>
      <color rgb="FF9BDDAB"/>
      <color rgb="FFC01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26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5-43EA-B591-4A81E9146D62}"/>
              </c:ext>
            </c:extLst>
          </c:dPt>
          <c:dLbls>
            <c:dLbl>
              <c:idx val="5"/>
              <c:layout>
                <c:manualLayout>
                  <c:x val="-4.8829408838793838E-2"/>
                  <c:y val="-0.167766963157383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最低</a:t>
                    </a:r>
                    <a:r>
                      <a:rPr lang="en-US" altLang="zh-CN" baseline="0"/>
                      <a:t>, 0.4029575</a:t>
                    </a:r>
                  </a:p>
                </c:rich>
              </c:tx>
              <c:spPr>
                <a:solidFill>
                  <a:sysClr val="windowText" lastClr="000000">
                    <a:lumMod val="50000"/>
                    <a:lumOff val="50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5936"/>
                        <a:gd name="adj2" fmla="val 228158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2-7FF5-43EA-B591-4A81E9146D62}"/>
                </c:ext>
              </c:extLst>
            </c:dLbl>
            <c:dLbl>
              <c:idx val="26"/>
              <c:layout>
                <c:manualLayout>
                  <c:x val="-5.1767819110276267E-4"/>
                  <c:y val="-9.405267395054549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sz="900" b="0" i="0" u="none" strike="noStrike" kern="1200" baseline="0">
                        <a:solidFill>
                          <a:sysClr val="window" lastClr="FFFFFF"/>
                        </a:solidFill>
                      </a:rPr>
                      <a:t>由短到长搭建顺序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" lastClr="FFFFFF"/>
                        </a:solidFill>
                      </a:defRPr>
                    </a:pPr>
                    <a:r>
                      <a:rPr lang="en-US" altLang="zh-CN" baseline="0"/>
                      <a:t>, 0.480257</a:t>
                    </a:r>
                  </a:p>
                </c:rich>
              </c:tx>
              <c:spPr>
                <a:xfrm>
                  <a:off x="4283243" y="0"/>
                  <a:ext cx="1000273" cy="405586"/>
                </a:xfrm>
                <a:solidFill>
                  <a:sysClr val="windowText" lastClr="000000">
                    <a:lumMod val="50000"/>
                    <a:lumOff val="50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2916"/>
                        <a:gd name="adj2" fmla="val 7495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328381181196212"/>
                      <c:h val="0.2387029746281714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7FF5-43EA-B591-4A81E9146D62}"/>
                </c:ext>
              </c:extLst>
            </c:dLbl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'S1_rank length 验证'!$K$2:$K$28</c:f>
              <c:numCache>
                <c:formatCode>General</c:formatCode>
                <c:ptCount val="27"/>
                <c:pt idx="0">
                  <c:v>6.9932759999999998</c:v>
                </c:pt>
                <c:pt idx="1">
                  <c:v>5.1531089999999997</c:v>
                </c:pt>
                <c:pt idx="2">
                  <c:v>6.9834139999999998</c:v>
                </c:pt>
                <c:pt idx="3">
                  <c:v>6.0932919999999999</c:v>
                </c:pt>
                <c:pt idx="4">
                  <c:v>6.9834139999999998</c:v>
                </c:pt>
                <c:pt idx="5">
                  <c:v>6.3430369999999998</c:v>
                </c:pt>
                <c:pt idx="6">
                  <c:v>6.3062170000000002</c:v>
                </c:pt>
                <c:pt idx="7">
                  <c:v>6.3430369999999998</c:v>
                </c:pt>
                <c:pt idx="8">
                  <c:v>5.1531089999999997</c:v>
                </c:pt>
                <c:pt idx="9">
                  <c:v>5.4350519999999998</c:v>
                </c:pt>
                <c:pt idx="10">
                  <c:v>6.0932919999999999</c:v>
                </c:pt>
                <c:pt idx="11">
                  <c:v>5.1531089999999997</c:v>
                </c:pt>
                <c:pt idx="12">
                  <c:v>6.0932919999999999</c:v>
                </c:pt>
                <c:pt idx="13">
                  <c:v>6.9834139999999998</c:v>
                </c:pt>
                <c:pt idx="14">
                  <c:v>4.7926789999999997</c:v>
                </c:pt>
                <c:pt idx="15">
                  <c:v>5.1531089999999997</c:v>
                </c:pt>
                <c:pt idx="16">
                  <c:v>6.3430369999999998</c:v>
                </c:pt>
                <c:pt idx="17">
                  <c:v>5.4041730000000001</c:v>
                </c:pt>
                <c:pt idx="18">
                  <c:v>5.1531089999999997</c:v>
                </c:pt>
                <c:pt idx="19">
                  <c:v>5.4350519999999998</c:v>
                </c:pt>
                <c:pt idx="20">
                  <c:v>6.7482569999999997</c:v>
                </c:pt>
                <c:pt idx="21">
                  <c:v>5.4041730000000001</c:v>
                </c:pt>
                <c:pt idx="22">
                  <c:v>5.4350519999999998</c:v>
                </c:pt>
                <c:pt idx="23">
                  <c:v>6.3430369999999998</c:v>
                </c:pt>
                <c:pt idx="24">
                  <c:v>6.9834139999999998</c:v>
                </c:pt>
                <c:pt idx="25">
                  <c:v>6.3430369999999998</c:v>
                </c:pt>
                <c:pt idx="26">
                  <c:v>5.4041730000000001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FF5-43EA-B591-4A81E914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94031"/>
        <c:axId val="965112751"/>
        <c:extLst/>
      </c:barChart>
      <c:catAx>
        <c:axId val="96509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随机搭建顺序序列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12751"/>
        <c:crosses val="autoZero"/>
        <c:auto val="1"/>
        <c:lblAlgn val="ctr"/>
        <c:lblOffset val="100"/>
        <c:noMultiLvlLbl val="0"/>
      </c:catAx>
      <c:valAx>
        <c:axId val="9651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范围值</a:t>
                </a:r>
                <a:r>
                  <a:rPr lang="zh-CN" altLang="en-US" sz="900" b="0" i="0" u="none" strike="noStrike" cap="all" baseline="0">
                    <a:effectLst/>
                  </a:rPr>
                  <a:t>（</a:t>
                </a:r>
                <a:r>
                  <a:rPr lang="en-MY" sz="900" b="0" i="0" u="none" strike="noStrike" cap="all" baseline="0">
                    <a:effectLst/>
                  </a:rPr>
                  <a:t>m</a:t>
                </a:r>
                <a:r>
                  <a:rPr lang="zh-CN" altLang="en-US" sz="900" b="0" i="0" u="none" strike="noStrike" cap="all" baseline="0">
                    <a:effectLst/>
                  </a:rPr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9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9209925493033173"/>
          <c:h val="0.72665694331472808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编织结构1模拟结果!$I$6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编织结构1模拟结果!$I$35:$I$38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0.68143187098984159</c:v>
                </c:pt>
                <c:pt idx="2">
                  <c:v>0.71986417657045831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0-41A0-B874-0B1B8FEE030B}"/>
            </c:ext>
          </c:extLst>
        </c:ser>
        <c:ser>
          <c:idx val="0"/>
          <c:order val="1"/>
          <c:tx>
            <c:strRef>
              <c:f>编织结构1模拟结果!$J$6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编织结构1模拟结果!$J$35:$J$38</c:f>
              <c:numCache>
                <c:formatCode>General</c:formatCode>
                <c:ptCount val="4"/>
                <c:pt idx="0">
                  <c:v>0.88183075341321482</c:v>
                </c:pt>
                <c:pt idx="1">
                  <c:v>0.73810590662953479</c:v>
                </c:pt>
                <c:pt idx="2">
                  <c:v>0.76400679117147718</c:v>
                </c:pt>
                <c:pt idx="3">
                  <c:v>0.8456496828365212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0-41A0-B874-0B1B8FEE030B}"/>
            </c:ext>
          </c:extLst>
        </c:ser>
        <c:ser>
          <c:idx val="2"/>
          <c:order val="2"/>
          <c:tx>
            <c:strRef>
              <c:f>编织结构1模拟结果!$K$6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编织结构1模拟结果!$K$35:$K$38</c:f>
              <c:numCache>
                <c:formatCode>General</c:formatCode>
                <c:ptCount val="4"/>
                <c:pt idx="0">
                  <c:v>1</c:v>
                </c:pt>
                <c:pt idx="1">
                  <c:v>0.49304165004275191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0-41A0-B874-0B1B8FEE030B}"/>
            </c:ext>
          </c:extLst>
        </c:ser>
        <c:ser>
          <c:idx val="3"/>
          <c:order val="3"/>
          <c:tx>
            <c:strRef>
              <c:f>编织结构1模拟结果!$L$6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编织结构1模拟结果!$L$35:$L$38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1</c:v>
                </c:pt>
                <c:pt idx="2">
                  <c:v>0.74533106960950746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0-41A0-B874-0B1B8FEE030B}"/>
            </c:ext>
          </c:extLst>
        </c:ser>
        <c:ser>
          <c:idx val="4"/>
          <c:order val="4"/>
          <c:tx>
            <c:strRef>
              <c:f>编织结构1模拟结果!$M$6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编织结构1模拟结果!$M$35:$M$38</c:f>
              <c:numCache>
                <c:formatCode>General</c:formatCode>
                <c:ptCount val="4"/>
                <c:pt idx="0">
                  <c:v>1</c:v>
                </c:pt>
                <c:pt idx="1">
                  <c:v>0.50513739191155382</c:v>
                </c:pt>
                <c:pt idx="2">
                  <c:v>0.95585738539898113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0-41A0-B874-0B1B8FEE030B}"/>
            </c:ext>
          </c:extLst>
        </c:ser>
        <c:ser>
          <c:idx val="5"/>
          <c:order val="5"/>
          <c:tx>
            <c:strRef>
              <c:f>编织结构1模拟结果!$N$6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编织结构1模拟结果!$N$35:$N$38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0.85263571961998141</c:v>
                </c:pt>
                <c:pt idx="2">
                  <c:v>0.78438030560271654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C0-41A0-B874-0B1B8FEE030B}"/>
            </c:ext>
          </c:extLst>
        </c:ser>
        <c:ser>
          <c:idx val="6"/>
          <c:order val="6"/>
          <c:tx>
            <c:strRef>
              <c:f>编织结构1模拟结果!$O$6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编织结构1模拟结果!$O$35:$O$38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0.74158216107921615</c:v>
                </c:pt>
                <c:pt idx="2">
                  <c:v>0.86757215619694383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C0-41A0-B874-0B1B8FEE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8070198162246"/>
          <c:y val="0"/>
          <c:w val="0.41821926963414779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9209925493033173"/>
          <c:h val="0.72665694331472808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编织结构2模拟结果!$C$6</c:f>
              <c:strCache>
                <c:ptCount val="1"/>
                <c:pt idx="0">
                  <c:v>顺序1：基于经验设定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编织结构2模拟结果!$B$39:$B$42</c:f>
              <c:strCache>
                <c:ptCount val="4"/>
                <c:pt idx="0">
                  <c:v>峰值</c:v>
                </c:pt>
                <c:pt idx="1">
                  <c:v>均值</c:v>
                </c:pt>
                <c:pt idx="2">
                  <c:v>杆件操作便利性</c:v>
                </c:pt>
                <c:pt idx="3">
                  <c:v>结构起始位移</c:v>
                </c:pt>
              </c:strCache>
            </c:strRef>
          </c:cat>
          <c:val>
            <c:numRef>
              <c:f>编织结构2模拟结果!$C$59:$C$62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0.77921617308033331</c:v>
                </c:pt>
                <c:pt idx="3" formatCode="0.0000">
                  <c:v>0.20014423488283972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958-9BE5-6B643CE1DABF}"/>
            </c:ext>
          </c:extLst>
        </c:ser>
        <c:ser>
          <c:idx val="0"/>
          <c:order val="1"/>
          <c:tx>
            <c:strRef>
              <c:f>编织结构2模拟结果!$D$6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编织结构2模拟结果!$B$39:$B$42</c:f>
              <c:strCache>
                <c:ptCount val="4"/>
                <c:pt idx="0">
                  <c:v>峰值</c:v>
                </c:pt>
                <c:pt idx="1">
                  <c:v>均值</c:v>
                </c:pt>
                <c:pt idx="2">
                  <c:v>杆件操作便利性</c:v>
                </c:pt>
                <c:pt idx="3">
                  <c:v>结构起始位移</c:v>
                </c:pt>
              </c:strCache>
            </c:strRef>
          </c:cat>
          <c:val>
            <c:numRef>
              <c:f>编织结构2模拟结果!$D$59:$D$62</c:f>
              <c:numCache>
                <c:formatCode>General</c:formatCode>
                <c:ptCount val="4"/>
                <c:pt idx="0">
                  <c:v>0.22874826009146948</c:v>
                </c:pt>
                <c:pt idx="1">
                  <c:v>0.2933340638423873</c:v>
                </c:pt>
                <c:pt idx="2">
                  <c:v>0.98421705976236917</c:v>
                </c:pt>
                <c:pt idx="3" formatCode="0.0000">
                  <c:v>0.20014423488283972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958-9BE5-6B643CE1DABF}"/>
            </c:ext>
          </c:extLst>
        </c:ser>
        <c:ser>
          <c:idx val="2"/>
          <c:order val="2"/>
          <c:tx>
            <c:strRef>
              <c:f>编织结构2模拟结果!$E$6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编织结构2模拟结果!$B$39:$B$42</c:f>
              <c:strCache>
                <c:ptCount val="4"/>
                <c:pt idx="0">
                  <c:v>峰值</c:v>
                </c:pt>
                <c:pt idx="1">
                  <c:v>均值</c:v>
                </c:pt>
                <c:pt idx="2">
                  <c:v>杆件操作便利性</c:v>
                </c:pt>
                <c:pt idx="3">
                  <c:v>结构起始位移</c:v>
                </c:pt>
              </c:strCache>
            </c:strRef>
          </c:cat>
          <c:val>
            <c:numRef>
              <c:f>编织结构2模拟结果!$E$59:$E$62</c:f>
              <c:numCache>
                <c:formatCode>General</c:formatCode>
                <c:ptCount val="4"/>
                <c:pt idx="0">
                  <c:v>0.14391917503479817</c:v>
                </c:pt>
                <c:pt idx="1">
                  <c:v>0.15149711264244412</c:v>
                </c:pt>
                <c:pt idx="2">
                  <c:v>1</c:v>
                </c:pt>
                <c:pt idx="3" formatCode="0.0000">
                  <c:v>0.48288127513415069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958-9BE5-6B643CE1DABF}"/>
            </c:ext>
          </c:extLst>
        </c:ser>
        <c:ser>
          <c:idx val="3"/>
          <c:order val="3"/>
          <c:tx>
            <c:strRef>
              <c:f>编织结构2模拟结果!$F$6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编织结构2模拟结果!$B$39:$B$42</c:f>
              <c:strCache>
                <c:ptCount val="4"/>
                <c:pt idx="0">
                  <c:v>峰值</c:v>
                </c:pt>
                <c:pt idx="1">
                  <c:v>均值</c:v>
                </c:pt>
                <c:pt idx="2">
                  <c:v>杆件操作便利性</c:v>
                </c:pt>
                <c:pt idx="3">
                  <c:v>结构起始位移</c:v>
                </c:pt>
              </c:strCache>
            </c:strRef>
          </c:cat>
          <c:val>
            <c:numRef>
              <c:f>编织结构2模拟结果!$F$59:$F$62</c:f>
              <c:numCache>
                <c:formatCode>General</c:formatCode>
                <c:ptCount val="4"/>
                <c:pt idx="0">
                  <c:v>6.2183088089083322E-2</c:v>
                </c:pt>
                <c:pt idx="1">
                  <c:v>0.10328454107410276</c:v>
                </c:pt>
                <c:pt idx="2">
                  <c:v>0.73435006206774223</c:v>
                </c:pt>
                <c:pt idx="3" formatCode="0.0000">
                  <c:v>0.91701604918653978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958-9BE5-6B643CE1DABF}"/>
            </c:ext>
          </c:extLst>
        </c:ser>
        <c:ser>
          <c:idx val="4"/>
          <c:order val="4"/>
          <c:tx>
            <c:strRef>
              <c:f>编织结构2模拟结果!$G$6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编织结构2模拟结果!$B$39:$B$42</c:f>
              <c:strCache>
                <c:ptCount val="4"/>
                <c:pt idx="0">
                  <c:v>峰值</c:v>
                </c:pt>
                <c:pt idx="1">
                  <c:v>均值</c:v>
                </c:pt>
                <c:pt idx="2">
                  <c:v>杆件操作便利性</c:v>
                </c:pt>
                <c:pt idx="3">
                  <c:v>结构起始位移</c:v>
                </c:pt>
              </c:strCache>
            </c:strRef>
          </c:cat>
          <c:val>
            <c:numRef>
              <c:f>编织结构2模拟结果!$G$59:$G$62</c:f>
              <c:numCache>
                <c:formatCode>General</c:formatCode>
                <c:ptCount val="4"/>
                <c:pt idx="0">
                  <c:v>6.3546275352952875E-2</c:v>
                </c:pt>
                <c:pt idx="1">
                  <c:v>8.360778722651567E-2</c:v>
                </c:pt>
                <c:pt idx="2">
                  <c:v>0.78240822840929236</c:v>
                </c:pt>
                <c:pt idx="3" formatCode="0.00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958-9BE5-6B643CE1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8070198162246"/>
          <c:y val="0"/>
          <c:w val="0.41821929801837754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编织结构2模拟结果!$C$6</c:f>
              <c:strCache>
                <c:ptCount val="1"/>
                <c:pt idx="0">
                  <c:v>顺序1：基于经验设定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编织结构2模拟结果!$C$23:$C$38</c:f>
              <c:numCache>
                <c:formatCode>General</c:formatCode>
                <c:ptCount val="16"/>
                <c:pt idx="0">
                  <c:v>1.6374E-2</c:v>
                </c:pt>
                <c:pt idx="1">
                  <c:v>1.6521000000000001E-2</c:v>
                </c:pt>
                <c:pt idx="2">
                  <c:v>1.2874239999999999</c:v>
                </c:pt>
                <c:pt idx="3">
                  <c:v>1.286867</c:v>
                </c:pt>
                <c:pt idx="4">
                  <c:v>0.82993799999999995</c:v>
                </c:pt>
                <c:pt idx="5">
                  <c:v>0.37954500000000002</c:v>
                </c:pt>
                <c:pt idx="6">
                  <c:v>0.22998099999999999</c:v>
                </c:pt>
                <c:pt idx="7">
                  <c:v>0.229799</c:v>
                </c:pt>
                <c:pt idx="8">
                  <c:v>0.22984599999999999</c:v>
                </c:pt>
                <c:pt idx="9">
                  <c:v>0.111466</c:v>
                </c:pt>
                <c:pt idx="10">
                  <c:v>0.11146399999999999</c:v>
                </c:pt>
                <c:pt idx="11">
                  <c:v>0.11233600000000001</c:v>
                </c:pt>
                <c:pt idx="12">
                  <c:v>1.2132E-2</c:v>
                </c:pt>
                <c:pt idx="13">
                  <c:v>6.548E-3</c:v>
                </c:pt>
                <c:pt idx="14">
                  <c:v>6.7190000000000001E-3</c:v>
                </c:pt>
                <c:pt idx="15">
                  <c:v>6.3540000000000003E-3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1-4C8A-BEA8-BFECE7474B45}"/>
            </c:ext>
          </c:extLst>
        </c:ser>
        <c:ser>
          <c:idx val="1"/>
          <c:order val="1"/>
          <c:tx>
            <c:strRef>
              <c:f>编织结构2模拟结果!$D$6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编织结构2模拟结果!$D$23:$D$38</c:f>
              <c:numCache>
                <c:formatCode>General</c:formatCode>
                <c:ptCount val="16"/>
                <c:pt idx="0">
                  <c:v>1.6374E-2</c:v>
                </c:pt>
                <c:pt idx="1">
                  <c:v>1.6521000000000001E-2</c:v>
                </c:pt>
                <c:pt idx="2">
                  <c:v>0.184582</c:v>
                </c:pt>
                <c:pt idx="3">
                  <c:v>0.18415000000000001</c:v>
                </c:pt>
                <c:pt idx="4">
                  <c:v>0.20649700000000001</c:v>
                </c:pt>
                <c:pt idx="5">
                  <c:v>0.29449599999999998</c:v>
                </c:pt>
                <c:pt idx="6">
                  <c:v>0.206536</c:v>
                </c:pt>
                <c:pt idx="7">
                  <c:v>6.7948999999999996E-2</c:v>
                </c:pt>
                <c:pt idx="8">
                  <c:v>6.8139000000000005E-2</c:v>
                </c:pt>
                <c:pt idx="9">
                  <c:v>8.1977999999999995E-2</c:v>
                </c:pt>
                <c:pt idx="10">
                  <c:v>6.8081000000000003E-2</c:v>
                </c:pt>
                <c:pt idx="11">
                  <c:v>1.3627E-2</c:v>
                </c:pt>
                <c:pt idx="12">
                  <c:v>8.0750000000000006E-3</c:v>
                </c:pt>
                <c:pt idx="13">
                  <c:v>1.1249999999999999E-3</c:v>
                </c:pt>
                <c:pt idx="14">
                  <c:v>5.3299999999999997E-3</c:v>
                </c:pt>
                <c:pt idx="15">
                  <c:v>6.0489999999999997E-3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E1-4C8A-BEA8-BFECE7474B45}"/>
            </c:ext>
          </c:extLst>
        </c:ser>
        <c:ser>
          <c:idx val="2"/>
          <c:order val="2"/>
          <c:tx>
            <c:strRef>
              <c:f>编织结构2模拟结果!$E$6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编织结构2模拟结果!$E$23:$E$38</c:f>
              <c:numCache>
                <c:formatCode>General</c:formatCode>
                <c:ptCount val="16"/>
                <c:pt idx="0">
                  <c:v>3.9504999999999998E-2</c:v>
                </c:pt>
                <c:pt idx="1">
                  <c:v>4.0864999999999999E-2</c:v>
                </c:pt>
                <c:pt idx="2">
                  <c:v>0.111401</c:v>
                </c:pt>
                <c:pt idx="3">
                  <c:v>4.0957E-2</c:v>
                </c:pt>
                <c:pt idx="4">
                  <c:v>0.18528500000000001</c:v>
                </c:pt>
                <c:pt idx="5">
                  <c:v>4.0665E-2</c:v>
                </c:pt>
                <c:pt idx="6">
                  <c:v>4.0667000000000002E-2</c:v>
                </c:pt>
                <c:pt idx="7">
                  <c:v>3.8122000000000003E-2</c:v>
                </c:pt>
                <c:pt idx="8">
                  <c:v>8.2003000000000006E-2</c:v>
                </c:pt>
                <c:pt idx="9">
                  <c:v>8.1763000000000002E-2</c:v>
                </c:pt>
                <c:pt idx="10">
                  <c:v>1.2153000000000001E-2</c:v>
                </c:pt>
                <c:pt idx="11">
                  <c:v>8.2529999999999999E-3</c:v>
                </c:pt>
                <c:pt idx="12">
                  <c:v>4.1700000000000001E-3</c:v>
                </c:pt>
                <c:pt idx="13">
                  <c:v>1.1050000000000001E-3</c:v>
                </c:pt>
                <c:pt idx="14">
                  <c:v>5.3299999999999997E-3</c:v>
                </c:pt>
                <c:pt idx="15">
                  <c:v>6.0489999999999997E-3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E1-4C8A-BEA8-BFECE7474B45}"/>
            </c:ext>
          </c:extLst>
        </c:ser>
        <c:ser>
          <c:idx val="3"/>
          <c:order val="3"/>
          <c:tx>
            <c:strRef>
              <c:f>编织结构2模拟结果!$F$6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编织结构2模拟结果!$F$23:$F$38</c:f>
              <c:numCache>
                <c:formatCode>General</c:formatCode>
                <c:ptCount val="16"/>
                <c:pt idx="0">
                  <c:v>7.5022000000000005E-2</c:v>
                </c:pt>
                <c:pt idx="1">
                  <c:v>8.0056000000000002E-2</c:v>
                </c:pt>
                <c:pt idx="2">
                  <c:v>2.657E-2</c:v>
                </c:pt>
                <c:pt idx="3">
                  <c:v>2.5099E-2</c:v>
                </c:pt>
                <c:pt idx="4">
                  <c:v>2.5072000000000001E-2</c:v>
                </c:pt>
                <c:pt idx="5">
                  <c:v>2.2643E-2</c:v>
                </c:pt>
                <c:pt idx="6">
                  <c:v>5.8441E-2</c:v>
                </c:pt>
                <c:pt idx="7">
                  <c:v>5.8840999999999997E-2</c:v>
                </c:pt>
                <c:pt idx="8">
                  <c:v>2.2429000000000001E-2</c:v>
                </c:pt>
                <c:pt idx="9">
                  <c:v>2.1864999999999999E-2</c:v>
                </c:pt>
                <c:pt idx="10">
                  <c:v>1.6449999999999999E-2</c:v>
                </c:pt>
                <c:pt idx="11">
                  <c:v>1.6458E-2</c:v>
                </c:pt>
                <c:pt idx="12">
                  <c:v>1.6428000000000002E-2</c:v>
                </c:pt>
                <c:pt idx="13">
                  <c:v>1.6431000000000001E-2</c:v>
                </c:pt>
                <c:pt idx="14">
                  <c:v>1.5140000000000001E-2</c:v>
                </c:pt>
                <c:pt idx="15">
                  <c:v>6.3930000000000002E-3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1-4C8A-BEA8-BFECE7474B45}"/>
            </c:ext>
          </c:extLst>
        </c:ser>
        <c:ser>
          <c:idx val="4"/>
          <c:order val="4"/>
          <c:tx>
            <c:strRef>
              <c:f>编织结构2模拟结果!$G$6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编织结构2模拟结果!$G$23:$G$38</c:f>
              <c:numCache>
                <c:formatCode>General</c:formatCode>
                <c:ptCount val="16"/>
                <c:pt idx="0">
                  <c:v>8.1810999999999995E-2</c:v>
                </c:pt>
                <c:pt idx="1">
                  <c:v>7.3368000000000003E-2</c:v>
                </c:pt>
                <c:pt idx="2">
                  <c:v>7.3367000000000002E-2</c:v>
                </c:pt>
                <c:pt idx="3">
                  <c:v>3.9411000000000002E-2</c:v>
                </c:pt>
                <c:pt idx="4">
                  <c:v>3.9411000000000002E-2</c:v>
                </c:pt>
                <c:pt idx="5">
                  <c:v>1.6375000000000001E-2</c:v>
                </c:pt>
                <c:pt idx="6">
                  <c:v>1.6306000000000001E-2</c:v>
                </c:pt>
                <c:pt idx="7">
                  <c:v>8.9709999999999998E-3</c:v>
                </c:pt>
                <c:pt idx="8">
                  <c:v>9.1389999999999996E-3</c:v>
                </c:pt>
                <c:pt idx="9">
                  <c:v>9.1369999999999993E-3</c:v>
                </c:pt>
                <c:pt idx="10">
                  <c:v>8.1440000000000002E-3</c:v>
                </c:pt>
                <c:pt idx="11">
                  <c:v>7.2110000000000004E-3</c:v>
                </c:pt>
                <c:pt idx="12">
                  <c:v>7.2849999999999998E-3</c:v>
                </c:pt>
                <c:pt idx="13">
                  <c:v>5.8380000000000003E-3</c:v>
                </c:pt>
                <c:pt idx="14">
                  <c:v>5.8349999999999999E-3</c:v>
                </c:pt>
                <c:pt idx="15">
                  <c:v>5.8380000000000003E-3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E1-4C8A-BEA8-BFECE74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900" b="1" i="0" baseline="0">
                    <a:effectLst/>
                  </a:rPr>
                  <a:t>杆件搭建步骤数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位移变化（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1"/>
          <c:h val="0.20643734305714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编织结构2模拟结果!$I$6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编织结构2模拟结果!$I$23:$I$38</c:f>
              <c:numCache>
                <c:formatCode>General</c:formatCode>
                <c:ptCount val="16"/>
                <c:pt idx="0">
                  <c:v>3.9504999999999998E-2</c:v>
                </c:pt>
                <c:pt idx="1">
                  <c:v>4.0864999999999999E-2</c:v>
                </c:pt>
                <c:pt idx="2">
                  <c:v>0.111401</c:v>
                </c:pt>
                <c:pt idx="3">
                  <c:v>4.0957E-2</c:v>
                </c:pt>
                <c:pt idx="4">
                  <c:v>0.18528500000000001</c:v>
                </c:pt>
                <c:pt idx="5">
                  <c:v>4.0665E-2</c:v>
                </c:pt>
                <c:pt idx="6">
                  <c:v>4.0667000000000002E-2</c:v>
                </c:pt>
                <c:pt idx="7">
                  <c:v>3.8122000000000003E-2</c:v>
                </c:pt>
                <c:pt idx="8">
                  <c:v>8.2003000000000006E-2</c:v>
                </c:pt>
                <c:pt idx="9">
                  <c:v>8.1763000000000002E-2</c:v>
                </c:pt>
                <c:pt idx="10">
                  <c:v>1.2153000000000001E-2</c:v>
                </c:pt>
                <c:pt idx="11">
                  <c:v>8.2529999999999999E-3</c:v>
                </c:pt>
                <c:pt idx="12">
                  <c:v>4.1700000000000001E-3</c:v>
                </c:pt>
                <c:pt idx="13">
                  <c:v>1.1050000000000001E-3</c:v>
                </c:pt>
                <c:pt idx="14">
                  <c:v>5.3299999999999997E-3</c:v>
                </c:pt>
                <c:pt idx="15">
                  <c:v>6.0489999999999997E-3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C-4EF8-B8BA-129E7252C5BC}"/>
            </c:ext>
          </c:extLst>
        </c:ser>
        <c:ser>
          <c:idx val="1"/>
          <c:order val="1"/>
          <c:tx>
            <c:strRef>
              <c:f>编织结构2模拟结果!$J$6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编织结构2模拟结果!$J$23:$J$38</c:f>
              <c:numCache>
                <c:formatCode>General</c:formatCode>
                <c:ptCount val="16"/>
                <c:pt idx="0">
                  <c:v>7.5022000000000005E-2</c:v>
                </c:pt>
                <c:pt idx="1">
                  <c:v>8.0056000000000002E-2</c:v>
                </c:pt>
                <c:pt idx="2">
                  <c:v>2.657E-2</c:v>
                </c:pt>
                <c:pt idx="3">
                  <c:v>2.5099E-2</c:v>
                </c:pt>
                <c:pt idx="4">
                  <c:v>2.5072000000000001E-2</c:v>
                </c:pt>
                <c:pt idx="5">
                  <c:v>2.2643E-2</c:v>
                </c:pt>
                <c:pt idx="6">
                  <c:v>5.8441E-2</c:v>
                </c:pt>
                <c:pt idx="7">
                  <c:v>5.8840999999999997E-2</c:v>
                </c:pt>
                <c:pt idx="8">
                  <c:v>2.2429000000000001E-2</c:v>
                </c:pt>
                <c:pt idx="9">
                  <c:v>2.1864999999999999E-2</c:v>
                </c:pt>
                <c:pt idx="10">
                  <c:v>1.6449999999999999E-2</c:v>
                </c:pt>
                <c:pt idx="11">
                  <c:v>1.6458E-2</c:v>
                </c:pt>
                <c:pt idx="12">
                  <c:v>1.6428000000000002E-2</c:v>
                </c:pt>
                <c:pt idx="13">
                  <c:v>1.6431000000000001E-2</c:v>
                </c:pt>
                <c:pt idx="14">
                  <c:v>1.5140000000000001E-2</c:v>
                </c:pt>
                <c:pt idx="15">
                  <c:v>6.3930000000000002E-3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7C-4EF8-B8BA-129E7252C5BC}"/>
            </c:ext>
          </c:extLst>
        </c:ser>
        <c:ser>
          <c:idx val="2"/>
          <c:order val="2"/>
          <c:tx>
            <c:strRef>
              <c:f>编织结构2模拟结果!$K$6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编织结构2模拟结果!$K$23:$K$38</c:f>
              <c:numCache>
                <c:formatCode>General</c:formatCode>
                <c:ptCount val="16"/>
                <c:pt idx="0">
                  <c:v>8.1810999999999995E-2</c:v>
                </c:pt>
                <c:pt idx="1">
                  <c:v>7.3368000000000003E-2</c:v>
                </c:pt>
                <c:pt idx="2">
                  <c:v>7.3367000000000002E-2</c:v>
                </c:pt>
                <c:pt idx="3">
                  <c:v>3.9411000000000002E-2</c:v>
                </c:pt>
                <c:pt idx="4">
                  <c:v>3.9411000000000002E-2</c:v>
                </c:pt>
                <c:pt idx="5">
                  <c:v>1.6375000000000001E-2</c:v>
                </c:pt>
                <c:pt idx="6">
                  <c:v>1.6306000000000001E-2</c:v>
                </c:pt>
                <c:pt idx="7">
                  <c:v>8.9709999999999998E-3</c:v>
                </c:pt>
                <c:pt idx="8">
                  <c:v>9.1389999999999996E-3</c:v>
                </c:pt>
                <c:pt idx="9">
                  <c:v>9.1369999999999993E-3</c:v>
                </c:pt>
                <c:pt idx="10">
                  <c:v>8.1440000000000002E-3</c:v>
                </c:pt>
                <c:pt idx="11">
                  <c:v>7.2110000000000004E-3</c:v>
                </c:pt>
                <c:pt idx="12">
                  <c:v>7.2849999999999998E-3</c:v>
                </c:pt>
                <c:pt idx="13">
                  <c:v>5.8380000000000003E-3</c:v>
                </c:pt>
                <c:pt idx="14">
                  <c:v>5.8349999999999999E-3</c:v>
                </c:pt>
                <c:pt idx="15">
                  <c:v>5.8380000000000003E-3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7C-4EF8-B8BA-129E7252C5BC}"/>
            </c:ext>
          </c:extLst>
        </c:ser>
        <c:ser>
          <c:idx val="3"/>
          <c:order val="3"/>
          <c:tx>
            <c:strRef>
              <c:f>编织结构2模拟结果!$L$6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编织结构2模拟结果!$L$23:$L$38</c:f>
              <c:numCache>
                <c:formatCode>General</c:formatCode>
                <c:ptCount val="16"/>
                <c:pt idx="0">
                  <c:v>8.1810999999999995E-2</c:v>
                </c:pt>
                <c:pt idx="1">
                  <c:v>7.3368000000000003E-2</c:v>
                </c:pt>
                <c:pt idx="2">
                  <c:v>4.0495999999999997E-2</c:v>
                </c:pt>
                <c:pt idx="3">
                  <c:v>3.9513E-2</c:v>
                </c:pt>
                <c:pt idx="4">
                  <c:v>3.9654000000000002E-2</c:v>
                </c:pt>
                <c:pt idx="5">
                  <c:v>3.9571000000000002E-2</c:v>
                </c:pt>
                <c:pt idx="6">
                  <c:v>2.5194000000000001E-2</c:v>
                </c:pt>
                <c:pt idx="7">
                  <c:v>2.5205000000000002E-2</c:v>
                </c:pt>
                <c:pt idx="8">
                  <c:v>2.5309999999999999E-2</c:v>
                </c:pt>
                <c:pt idx="9">
                  <c:v>2.5307E-2</c:v>
                </c:pt>
                <c:pt idx="10">
                  <c:v>1.6486000000000001E-2</c:v>
                </c:pt>
                <c:pt idx="11">
                  <c:v>1.6489E-2</c:v>
                </c:pt>
                <c:pt idx="12">
                  <c:v>5.1919999999999996E-3</c:v>
                </c:pt>
                <c:pt idx="13">
                  <c:v>5.2040000000000003E-3</c:v>
                </c:pt>
                <c:pt idx="14">
                  <c:v>6.0549999999999996E-3</c:v>
                </c:pt>
                <c:pt idx="15">
                  <c:v>6.5909999999999996E-3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7C-4EF8-B8BA-129E7252C5BC}"/>
            </c:ext>
          </c:extLst>
        </c:ser>
        <c:ser>
          <c:idx val="4"/>
          <c:order val="4"/>
          <c:tx>
            <c:strRef>
              <c:f>编织结构2模拟结果!$M$6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编织结构2模拟结果!$M$23:$M$38</c:f>
              <c:numCache>
                <c:formatCode>General</c:formatCode>
                <c:ptCount val="16"/>
                <c:pt idx="0">
                  <c:v>0.12605</c:v>
                </c:pt>
                <c:pt idx="1">
                  <c:v>7.3271000000000003E-2</c:v>
                </c:pt>
                <c:pt idx="2">
                  <c:v>4.0881000000000001E-2</c:v>
                </c:pt>
                <c:pt idx="3">
                  <c:v>3.9820000000000001E-2</c:v>
                </c:pt>
                <c:pt idx="4">
                  <c:v>4.0117E-2</c:v>
                </c:pt>
                <c:pt idx="5">
                  <c:v>3.9955999999999998E-2</c:v>
                </c:pt>
                <c:pt idx="6">
                  <c:v>2.5232000000000001E-2</c:v>
                </c:pt>
                <c:pt idx="7">
                  <c:v>2.5294000000000001E-2</c:v>
                </c:pt>
                <c:pt idx="8">
                  <c:v>2.5284000000000001E-2</c:v>
                </c:pt>
                <c:pt idx="9">
                  <c:v>2.5284999999999998E-2</c:v>
                </c:pt>
                <c:pt idx="10">
                  <c:v>1.6479000000000001E-2</c:v>
                </c:pt>
                <c:pt idx="11">
                  <c:v>1.6493000000000001E-2</c:v>
                </c:pt>
                <c:pt idx="12">
                  <c:v>5.1919999999999996E-3</c:v>
                </c:pt>
                <c:pt idx="13">
                  <c:v>5.2040000000000003E-3</c:v>
                </c:pt>
                <c:pt idx="14">
                  <c:v>6.0559999999999998E-3</c:v>
                </c:pt>
                <c:pt idx="15">
                  <c:v>6.5909999999999996E-3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7C-4EF8-B8BA-129E7252C5BC}"/>
            </c:ext>
          </c:extLst>
        </c:ser>
        <c:ser>
          <c:idx val="5"/>
          <c:order val="5"/>
          <c:tx>
            <c:strRef>
              <c:f>编织结构2模拟结果!$N$6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编织结构2模拟结果!$N$23:$N$38</c:f>
              <c:numCache>
                <c:formatCode>General</c:formatCode>
                <c:ptCount val="16"/>
                <c:pt idx="0">
                  <c:v>1.6374E-2</c:v>
                </c:pt>
                <c:pt idx="1">
                  <c:v>1.6521000000000001E-2</c:v>
                </c:pt>
                <c:pt idx="2">
                  <c:v>0.184582</c:v>
                </c:pt>
                <c:pt idx="3">
                  <c:v>0.18415000000000001</c:v>
                </c:pt>
                <c:pt idx="4">
                  <c:v>0.20649700000000001</c:v>
                </c:pt>
                <c:pt idx="5">
                  <c:v>0.29449599999999998</c:v>
                </c:pt>
                <c:pt idx="6">
                  <c:v>0.206536</c:v>
                </c:pt>
                <c:pt idx="7">
                  <c:v>6.7948999999999996E-2</c:v>
                </c:pt>
                <c:pt idx="8">
                  <c:v>6.8139000000000005E-2</c:v>
                </c:pt>
                <c:pt idx="9">
                  <c:v>8.1977999999999995E-2</c:v>
                </c:pt>
                <c:pt idx="10">
                  <c:v>6.8081000000000003E-2</c:v>
                </c:pt>
                <c:pt idx="11">
                  <c:v>1.3627E-2</c:v>
                </c:pt>
                <c:pt idx="12">
                  <c:v>8.0750000000000006E-3</c:v>
                </c:pt>
                <c:pt idx="13">
                  <c:v>1.1249999999999999E-3</c:v>
                </c:pt>
                <c:pt idx="14">
                  <c:v>5.3299999999999997E-3</c:v>
                </c:pt>
                <c:pt idx="15">
                  <c:v>6.0489999999999997E-3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7C-4EF8-B8BA-129E7252C5BC}"/>
            </c:ext>
          </c:extLst>
        </c:ser>
        <c:ser>
          <c:idx val="6"/>
          <c:order val="6"/>
          <c:tx>
            <c:strRef>
              <c:f>编织结构2模拟结果!$O$6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编织结构2模拟结果!$O$23:$O$38</c:f>
              <c:numCache>
                <c:formatCode>General</c:formatCode>
                <c:ptCount val="16"/>
                <c:pt idx="0">
                  <c:v>0.12605</c:v>
                </c:pt>
                <c:pt idx="1">
                  <c:v>7.3271000000000003E-2</c:v>
                </c:pt>
                <c:pt idx="2">
                  <c:v>7.3228000000000001E-2</c:v>
                </c:pt>
                <c:pt idx="3">
                  <c:v>7.2339000000000001E-2</c:v>
                </c:pt>
                <c:pt idx="4">
                  <c:v>3.95E-2</c:v>
                </c:pt>
                <c:pt idx="5">
                  <c:v>3.9329999999999997E-2</c:v>
                </c:pt>
                <c:pt idx="6">
                  <c:v>5.4251000000000001E-2</c:v>
                </c:pt>
                <c:pt idx="7">
                  <c:v>3.9812E-2</c:v>
                </c:pt>
                <c:pt idx="8">
                  <c:v>3.4630000000000001E-2</c:v>
                </c:pt>
                <c:pt idx="9">
                  <c:v>1.2636E-2</c:v>
                </c:pt>
                <c:pt idx="10">
                  <c:v>5.4970000000000001E-3</c:v>
                </c:pt>
                <c:pt idx="11">
                  <c:v>5.3569999999999998E-3</c:v>
                </c:pt>
                <c:pt idx="12">
                  <c:v>4.3229999999999996E-3</c:v>
                </c:pt>
                <c:pt idx="13">
                  <c:v>1.111E-3</c:v>
                </c:pt>
                <c:pt idx="14">
                  <c:v>5.3299999999999997E-3</c:v>
                </c:pt>
                <c:pt idx="15">
                  <c:v>6.0489999999999997E-3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7C-4EF8-B8BA-129E7252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900" b="1" i="0" baseline="0">
                    <a:effectLst/>
                  </a:rPr>
                  <a:t>杆件搭建步骤数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位移变化（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0.99712898460520449"/>
          <c:h val="0.20643717390614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9209925493033173"/>
          <c:h val="0.72665694331472808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编织结构2模拟结果!$I$6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编织结构2模拟结果!$I$59:$I$62</c:f>
              <c:numCache>
                <c:formatCode>General</c:formatCode>
                <c:ptCount val="4"/>
                <c:pt idx="0">
                  <c:v>0.62915964902749111</c:v>
                </c:pt>
                <c:pt idx="1">
                  <c:v>0.51646614327017171</c:v>
                </c:pt>
                <c:pt idx="2">
                  <c:v>1</c:v>
                </c:pt>
                <c:pt idx="3" formatCode="0.0000">
                  <c:v>0.3134073780245934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B-45C9-9446-5FD4C08B2016}"/>
            </c:ext>
          </c:extLst>
        </c:ser>
        <c:ser>
          <c:idx val="0"/>
          <c:order val="1"/>
          <c:tx>
            <c:strRef>
              <c:f>编织结构2模拟结果!$J$6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编织结构2模拟结果!$J$59:$J$62</c:f>
              <c:numCache>
                <c:formatCode>General</c:formatCode>
                <c:ptCount val="4"/>
                <c:pt idx="0">
                  <c:v>0.27184070411822236</c:v>
                </c:pt>
                <c:pt idx="1">
                  <c:v>0.35210551315171856</c:v>
                </c:pt>
                <c:pt idx="2">
                  <c:v>0.73435006206774223</c:v>
                </c:pt>
                <c:pt idx="3" formatCode="0.0000">
                  <c:v>0.5951765172550576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B-45C9-9446-5FD4C08B2016}"/>
            </c:ext>
          </c:extLst>
        </c:ser>
        <c:ser>
          <c:idx val="2"/>
          <c:order val="2"/>
          <c:tx>
            <c:strRef>
              <c:f>编织结构2模拟结果!$K$6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编织结构2模拟结果!$K$59:$K$62</c:f>
              <c:numCache>
                <c:formatCode>General</c:formatCode>
                <c:ptCount val="4"/>
                <c:pt idx="0">
                  <c:v>0.27780003803107683</c:v>
                </c:pt>
                <c:pt idx="1">
                  <c:v>0.28502583754282063</c:v>
                </c:pt>
                <c:pt idx="2">
                  <c:v>0.78240822840929236</c:v>
                </c:pt>
                <c:pt idx="3" formatCode="0.0000">
                  <c:v>0.64903609678698926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B-45C9-9446-5FD4C08B2016}"/>
            </c:ext>
          </c:extLst>
        </c:ser>
        <c:ser>
          <c:idx val="3"/>
          <c:order val="3"/>
          <c:tx>
            <c:strRef>
              <c:f>编织结构2模拟结果!$L$6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编织结构2模拟结果!$L$59:$L$62</c:f>
              <c:numCache>
                <c:formatCode>General</c:formatCode>
                <c:ptCount val="4"/>
                <c:pt idx="0">
                  <c:v>0.27780003803107683</c:v>
                </c:pt>
                <c:pt idx="1">
                  <c:v>0.32979575504596331</c:v>
                </c:pt>
                <c:pt idx="2">
                  <c:v>0.77779748182301833</c:v>
                </c:pt>
                <c:pt idx="3" formatCode="0.0000">
                  <c:v>0.64903609678698926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B-45C9-9446-5FD4C08B2016}"/>
            </c:ext>
          </c:extLst>
        </c:ser>
        <c:ser>
          <c:idx val="4"/>
          <c:order val="4"/>
          <c:tx>
            <c:strRef>
              <c:f>编织结构2模拟结果!$M$6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编织结构2模拟结果!$M$59:$M$62</c:f>
              <c:numCache>
                <c:formatCode>General</c:formatCode>
                <c:ptCount val="4"/>
                <c:pt idx="0">
                  <c:v>0.42801939584917964</c:v>
                </c:pt>
                <c:pt idx="1">
                  <c:v>0.36180604669155625</c:v>
                </c:pt>
                <c:pt idx="2">
                  <c:v>0.77159070757226478</c:v>
                </c:pt>
                <c:pt idx="3" formatCode="0.00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B-45C9-9446-5FD4C08B2016}"/>
            </c:ext>
          </c:extLst>
        </c:ser>
        <c:ser>
          <c:idx val="5"/>
          <c:order val="5"/>
          <c:tx>
            <c:strRef>
              <c:f>编织结构2模拟结果!$N$6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编织结构2模拟结果!$N$59:$N$62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0.98421705976236928</c:v>
                </c:pt>
                <c:pt idx="3" formatCode="0.0000">
                  <c:v>0.12990083300277669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DB-45C9-9446-5FD4C08B2016}"/>
            </c:ext>
          </c:extLst>
        </c:ser>
        <c:ser>
          <c:idx val="6"/>
          <c:order val="6"/>
          <c:tx>
            <c:strRef>
              <c:f>编织结构2模拟结果!$O$6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编织结构2模拟结果!$O$59:$O$62</c:f>
              <c:numCache>
                <c:formatCode>General</c:formatCode>
                <c:ptCount val="4"/>
                <c:pt idx="0">
                  <c:v>0.42801939584917964</c:v>
                </c:pt>
                <c:pt idx="1">
                  <c:v>0.41462767985371179</c:v>
                </c:pt>
                <c:pt idx="2">
                  <c:v>0.92463202695513369</c:v>
                </c:pt>
                <c:pt idx="3" formatCode="0.00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DB-45C9-9446-5FD4C08B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5182246727171"/>
          <c:y val="0"/>
          <c:w val="0.48844817753272834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9209925493033173"/>
          <c:h val="0.72665694331472808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编织结构3模拟结果!$D$6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编织结构3模拟结果!$D$59:$D$62</c:f>
              <c:numCache>
                <c:formatCode>General</c:formatCode>
                <c:ptCount val="4"/>
                <c:pt idx="0">
                  <c:v>0.6299146755157079</c:v>
                </c:pt>
                <c:pt idx="1">
                  <c:v>0.75722924087341714</c:v>
                </c:pt>
                <c:pt idx="2">
                  <c:v>0.96988376188798908</c:v>
                </c:pt>
                <c:pt idx="3">
                  <c:v>0.26056544674114057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B-455A-90D5-3AA900EB4283}"/>
            </c:ext>
          </c:extLst>
        </c:ser>
        <c:ser>
          <c:idx val="0"/>
          <c:order val="1"/>
          <c:tx>
            <c:strRef>
              <c:f>编织结构3模拟结果!$E$6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编织结构3模拟结果!$E$59:$E$62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0.26056544674114057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B-455A-90D5-3AA900EB4283}"/>
            </c:ext>
          </c:extLst>
        </c:ser>
        <c:ser>
          <c:idx val="2"/>
          <c:order val="2"/>
          <c:tx>
            <c:strRef>
              <c:f>编织结构3模拟结果!$F$6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编织结构3模拟结果!$F$59:$F$62</c:f>
              <c:numCache>
                <c:formatCode>General</c:formatCode>
                <c:ptCount val="4"/>
                <c:pt idx="0">
                  <c:v>0.27957711912990652</c:v>
                </c:pt>
                <c:pt idx="1">
                  <c:v>0.51397397326793648</c:v>
                </c:pt>
                <c:pt idx="2">
                  <c:v>0.92444522719267341</c:v>
                </c:pt>
                <c:pt idx="3">
                  <c:v>0.70869188407181705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B-455A-90D5-3AA900EB4283}"/>
            </c:ext>
          </c:extLst>
        </c:ser>
        <c:ser>
          <c:idx val="3"/>
          <c:order val="3"/>
          <c:tx>
            <c:strRef>
              <c:f>编织结构3模拟结果!$G$6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编织结构3模拟结果!$G$59:$G$62</c:f>
              <c:numCache>
                <c:formatCode>General</c:formatCode>
                <c:ptCount val="4"/>
                <c:pt idx="0">
                  <c:v>0.720100065107661</c:v>
                </c:pt>
                <c:pt idx="1">
                  <c:v>0.40826033604524248</c:v>
                </c:pt>
                <c:pt idx="2">
                  <c:v>0.84765762592462135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B-455A-90D5-3AA900EB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8070198162246"/>
          <c:y val="0"/>
          <c:w val="0.41821929801837754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编织结构3模拟结果!$D$6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编织结构3模拟结果!$D$23:$D$38</c:f>
              <c:numCache>
                <c:formatCode>General</c:formatCode>
                <c:ptCount val="16"/>
                <c:pt idx="0">
                  <c:v>3.8183000000000002E-2</c:v>
                </c:pt>
                <c:pt idx="1">
                  <c:v>8.6042999999999994E-2</c:v>
                </c:pt>
                <c:pt idx="2">
                  <c:v>0.103933</c:v>
                </c:pt>
                <c:pt idx="3">
                  <c:v>0.10367899999999999</c:v>
                </c:pt>
                <c:pt idx="4">
                  <c:v>0.14635500000000001</c:v>
                </c:pt>
                <c:pt idx="5">
                  <c:v>0.80979500000000004</c:v>
                </c:pt>
                <c:pt idx="6">
                  <c:v>0.44589400000000001</c:v>
                </c:pt>
                <c:pt idx="7">
                  <c:v>0.443083</c:v>
                </c:pt>
                <c:pt idx="8">
                  <c:v>0.44301800000000002</c:v>
                </c:pt>
                <c:pt idx="9">
                  <c:v>0.44301699999999999</c:v>
                </c:pt>
                <c:pt idx="10">
                  <c:v>0.289186</c:v>
                </c:pt>
                <c:pt idx="11">
                  <c:v>0.28904299999999999</c:v>
                </c:pt>
                <c:pt idx="12">
                  <c:v>0.27993699999999999</c:v>
                </c:pt>
                <c:pt idx="13">
                  <c:v>0.12637699999999999</c:v>
                </c:pt>
                <c:pt idx="14">
                  <c:v>0.11587500000000001</c:v>
                </c:pt>
                <c:pt idx="15">
                  <c:v>2.3540999999999999E-2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3-4554-9410-12CCD4C5CAB4}"/>
            </c:ext>
          </c:extLst>
        </c:ser>
        <c:ser>
          <c:idx val="1"/>
          <c:order val="1"/>
          <c:tx>
            <c:strRef>
              <c:f>编织结构3模拟结果!$E$6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编织结构3模拟结果!$E$23:$E$38</c:f>
              <c:numCache>
                <c:formatCode>General</c:formatCode>
                <c:ptCount val="16"/>
                <c:pt idx="0">
                  <c:v>3.8183000000000002E-2</c:v>
                </c:pt>
                <c:pt idx="1">
                  <c:v>8.6042999999999994E-2</c:v>
                </c:pt>
                <c:pt idx="2">
                  <c:v>1.285563</c:v>
                </c:pt>
                <c:pt idx="3">
                  <c:v>0.10581</c:v>
                </c:pt>
                <c:pt idx="4">
                  <c:v>0.10404099999999999</c:v>
                </c:pt>
                <c:pt idx="5">
                  <c:v>0.14630899999999999</c:v>
                </c:pt>
                <c:pt idx="6">
                  <c:v>0.80812899999999999</c:v>
                </c:pt>
                <c:pt idx="7">
                  <c:v>0.81017499999999998</c:v>
                </c:pt>
                <c:pt idx="8">
                  <c:v>0.44577499999999998</c:v>
                </c:pt>
                <c:pt idx="9">
                  <c:v>0.41084900000000002</c:v>
                </c:pt>
                <c:pt idx="10">
                  <c:v>0.41086</c:v>
                </c:pt>
                <c:pt idx="11">
                  <c:v>0.28419100000000003</c:v>
                </c:pt>
                <c:pt idx="12">
                  <c:v>0.28375699999999998</c:v>
                </c:pt>
                <c:pt idx="13">
                  <c:v>0.17047300000000001</c:v>
                </c:pt>
                <c:pt idx="14">
                  <c:v>0.11516999999999999</c:v>
                </c:pt>
                <c:pt idx="15">
                  <c:v>2.3987000000000001E-2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3-4554-9410-12CCD4C5CAB4}"/>
            </c:ext>
          </c:extLst>
        </c:ser>
        <c:ser>
          <c:idx val="2"/>
          <c:order val="2"/>
          <c:tx>
            <c:strRef>
              <c:f>编织结构3模拟结果!$F$6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编织结构3模拟结果!$F$23:$F$38</c:f>
              <c:numCache>
                <c:formatCode>General</c:formatCode>
                <c:ptCount val="16"/>
                <c:pt idx="0">
                  <c:v>0.103851</c:v>
                </c:pt>
                <c:pt idx="1">
                  <c:v>0.146705</c:v>
                </c:pt>
                <c:pt idx="2">
                  <c:v>0.14663499999999999</c:v>
                </c:pt>
                <c:pt idx="3">
                  <c:v>0.146754</c:v>
                </c:pt>
                <c:pt idx="4">
                  <c:v>0.14675199999999999</c:v>
                </c:pt>
                <c:pt idx="5">
                  <c:v>0.30561500000000003</c:v>
                </c:pt>
                <c:pt idx="6">
                  <c:v>0.310641</c:v>
                </c:pt>
                <c:pt idx="7">
                  <c:v>0.35900900000000002</c:v>
                </c:pt>
                <c:pt idx="8">
                  <c:v>0.35941400000000001</c:v>
                </c:pt>
                <c:pt idx="9">
                  <c:v>0.179147</c:v>
                </c:pt>
                <c:pt idx="10">
                  <c:v>0.179504</c:v>
                </c:pt>
                <c:pt idx="11">
                  <c:v>0.17952499999999999</c:v>
                </c:pt>
                <c:pt idx="12">
                  <c:v>0.115451</c:v>
                </c:pt>
                <c:pt idx="13">
                  <c:v>0.116202</c:v>
                </c:pt>
                <c:pt idx="14">
                  <c:v>2.3355999999999998E-2</c:v>
                </c:pt>
                <c:pt idx="15">
                  <c:v>2.3362999999999998E-2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3-4554-9410-12CCD4C5CAB4}"/>
            </c:ext>
          </c:extLst>
        </c:ser>
        <c:ser>
          <c:idx val="3"/>
          <c:order val="3"/>
          <c:tx>
            <c:strRef>
              <c:f>编织结构3模拟结果!$G$6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编织结构3模拟结果!$G$23:$G$38</c:f>
              <c:numCache>
                <c:formatCode>General</c:formatCode>
                <c:ptCount val="16"/>
                <c:pt idx="0">
                  <c:v>0.146539</c:v>
                </c:pt>
                <c:pt idx="1">
                  <c:v>0.146534</c:v>
                </c:pt>
                <c:pt idx="2">
                  <c:v>0.14610500000000001</c:v>
                </c:pt>
                <c:pt idx="3">
                  <c:v>0.92573399999999995</c:v>
                </c:pt>
                <c:pt idx="4">
                  <c:v>0.10828599999999999</c:v>
                </c:pt>
                <c:pt idx="5">
                  <c:v>0.13622200000000001</c:v>
                </c:pt>
                <c:pt idx="6">
                  <c:v>0.13653899999999999</c:v>
                </c:pt>
                <c:pt idx="7">
                  <c:v>0.13677400000000001</c:v>
                </c:pt>
                <c:pt idx="8">
                  <c:v>0.13827700000000001</c:v>
                </c:pt>
                <c:pt idx="9">
                  <c:v>9.2142000000000002E-2</c:v>
                </c:pt>
                <c:pt idx="10">
                  <c:v>2.3577000000000001E-2</c:v>
                </c:pt>
                <c:pt idx="11">
                  <c:v>2.3715E-2</c:v>
                </c:pt>
                <c:pt idx="12">
                  <c:v>2.4107E-2</c:v>
                </c:pt>
                <c:pt idx="13">
                  <c:v>2.4282999999999999E-2</c:v>
                </c:pt>
                <c:pt idx="14">
                  <c:v>2.4282999999999999E-2</c:v>
                </c:pt>
                <c:pt idx="15">
                  <c:v>2.4282999999999999E-2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3-4554-9410-12CCD4C5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900" b="1" i="0" baseline="0">
                    <a:effectLst/>
                  </a:rPr>
                  <a:t>杆件搭建步骤数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位移变化（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1"/>
          <c:h val="0.20643734305714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编织结构3模拟结果!$I$6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编织结构3模拟结果!$I$23:$I$38</c:f>
              <c:numCache>
                <c:formatCode>General</c:formatCode>
                <c:ptCount val="16"/>
                <c:pt idx="0">
                  <c:v>3.8183000000000002E-2</c:v>
                </c:pt>
                <c:pt idx="1">
                  <c:v>8.6042999999999994E-2</c:v>
                </c:pt>
                <c:pt idx="2">
                  <c:v>1.285563</c:v>
                </c:pt>
                <c:pt idx="3">
                  <c:v>0.10581</c:v>
                </c:pt>
                <c:pt idx="4">
                  <c:v>0.10404099999999999</c:v>
                </c:pt>
                <c:pt idx="5">
                  <c:v>0.14630899999999999</c:v>
                </c:pt>
                <c:pt idx="6">
                  <c:v>0.80812899999999999</c:v>
                </c:pt>
                <c:pt idx="7">
                  <c:v>0.81017499999999998</c:v>
                </c:pt>
                <c:pt idx="8">
                  <c:v>0.44577499999999998</c:v>
                </c:pt>
                <c:pt idx="9">
                  <c:v>0.41084900000000002</c:v>
                </c:pt>
                <c:pt idx="10">
                  <c:v>0.41086</c:v>
                </c:pt>
                <c:pt idx="11">
                  <c:v>0.28419100000000003</c:v>
                </c:pt>
                <c:pt idx="12">
                  <c:v>0.28375699999999998</c:v>
                </c:pt>
                <c:pt idx="13">
                  <c:v>0.17047300000000001</c:v>
                </c:pt>
                <c:pt idx="14">
                  <c:v>0.11516999999999999</c:v>
                </c:pt>
                <c:pt idx="15">
                  <c:v>2.3987000000000001E-2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B-4D41-9062-2ADF884863A1}"/>
            </c:ext>
          </c:extLst>
        </c:ser>
        <c:ser>
          <c:idx val="1"/>
          <c:order val="1"/>
          <c:tx>
            <c:strRef>
              <c:f>编织结构3模拟结果!$J$6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编织结构3模拟结果!$J$23:$J$38</c:f>
              <c:numCache>
                <c:formatCode>General</c:formatCode>
                <c:ptCount val="16"/>
                <c:pt idx="0">
                  <c:v>0.103851</c:v>
                </c:pt>
                <c:pt idx="1">
                  <c:v>0.146705</c:v>
                </c:pt>
                <c:pt idx="2">
                  <c:v>0.14663499999999999</c:v>
                </c:pt>
                <c:pt idx="3">
                  <c:v>0.146754</c:v>
                </c:pt>
                <c:pt idx="4">
                  <c:v>0.14675199999999999</c:v>
                </c:pt>
                <c:pt idx="5">
                  <c:v>0.30561500000000003</c:v>
                </c:pt>
                <c:pt idx="6">
                  <c:v>0.310641</c:v>
                </c:pt>
                <c:pt idx="7">
                  <c:v>0.35900900000000002</c:v>
                </c:pt>
                <c:pt idx="8">
                  <c:v>0.35941400000000001</c:v>
                </c:pt>
                <c:pt idx="9">
                  <c:v>0.179147</c:v>
                </c:pt>
                <c:pt idx="10">
                  <c:v>0.179504</c:v>
                </c:pt>
                <c:pt idx="11">
                  <c:v>0.17952499999999999</c:v>
                </c:pt>
                <c:pt idx="12">
                  <c:v>0.115451</c:v>
                </c:pt>
                <c:pt idx="13">
                  <c:v>0.116202</c:v>
                </c:pt>
                <c:pt idx="14">
                  <c:v>2.3355999999999998E-2</c:v>
                </c:pt>
                <c:pt idx="15">
                  <c:v>2.3362999999999998E-2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B-4D41-9062-2ADF884863A1}"/>
            </c:ext>
          </c:extLst>
        </c:ser>
        <c:ser>
          <c:idx val="2"/>
          <c:order val="2"/>
          <c:tx>
            <c:strRef>
              <c:f>编织结构3模拟结果!$K$6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编织结构3模拟结果!$K$23:$K$38</c:f>
              <c:numCache>
                <c:formatCode>General</c:formatCode>
                <c:ptCount val="16"/>
                <c:pt idx="0">
                  <c:v>0.146539</c:v>
                </c:pt>
                <c:pt idx="1">
                  <c:v>0.146534</c:v>
                </c:pt>
                <c:pt idx="2">
                  <c:v>0.14610500000000001</c:v>
                </c:pt>
                <c:pt idx="3">
                  <c:v>0.92573399999999995</c:v>
                </c:pt>
                <c:pt idx="4">
                  <c:v>0.10828599999999999</c:v>
                </c:pt>
                <c:pt idx="5">
                  <c:v>0.13622200000000001</c:v>
                </c:pt>
                <c:pt idx="6">
                  <c:v>0.13653899999999999</c:v>
                </c:pt>
                <c:pt idx="7">
                  <c:v>0.13677400000000001</c:v>
                </c:pt>
                <c:pt idx="8">
                  <c:v>0.13827700000000001</c:v>
                </c:pt>
                <c:pt idx="9">
                  <c:v>9.2142000000000002E-2</c:v>
                </c:pt>
                <c:pt idx="10">
                  <c:v>2.3577000000000001E-2</c:v>
                </c:pt>
                <c:pt idx="11">
                  <c:v>2.3715E-2</c:v>
                </c:pt>
                <c:pt idx="12">
                  <c:v>2.4107E-2</c:v>
                </c:pt>
                <c:pt idx="13">
                  <c:v>2.4282999999999999E-2</c:v>
                </c:pt>
                <c:pt idx="14">
                  <c:v>2.4282999999999999E-2</c:v>
                </c:pt>
                <c:pt idx="15">
                  <c:v>2.4282999999999999E-2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B-4D41-9062-2ADF884863A1}"/>
            </c:ext>
          </c:extLst>
        </c:ser>
        <c:ser>
          <c:idx val="3"/>
          <c:order val="3"/>
          <c:tx>
            <c:strRef>
              <c:f>编织结构3模拟结果!$L$6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编织结构3模拟结果!$L$23:$L$38</c:f>
              <c:numCache>
                <c:formatCode>General</c:formatCode>
                <c:ptCount val="16"/>
                <c:pt idx="0">
                  <c:v>0.103851</c:v>
                </c:pt>
                <c:pt idx="1">
                  <c:v>0.146705</c:v>
                </c:pt>
                <c:pt idx="2">
                  <c:v>0.146679</c:v>
                </c:pt>
                <c:pt idx="3">
                  <c:v>0.25356200000000001</c:v>
                </c:pt>
                <c:pt idx="4">
                  <c:v>0.25186599999999998</c:v>
                </c:pt>
                <c:pt idx="5">
                  <c:v>0.21284400000000001</c:v>
                </c:pt>
                <c:pt idx="6">
                  <c:v>0.21304999999999999</c:v>
                </c:pt>
                <c:pt idx="7">
                  <c:v>0.115402</c:v>
                </c:pt>
                <c:pt idx="8">
                  <c:v>0.107143</c:v>
                </c:pt>
                <c:pt idx="9">
                  <c:v>0.107155</c:v>
                </c:pt>
                <c:pt idx="10">
                  <c:v>0.12698699999999999</c:v>
                </c:pt>
                <c:pt idx="11">
                  <c:v>1.3579000000000001E-2</c:v>
                </c:pt>
                <c:pt idx="12">
                  <c:v>1.3563E-2</c:v>
                </c:pt>
                <c:pt idx="13">
                  <c:v>2.3654999999999999E-2</c:v>
                </c:pt>
                <c:pt idx="14">
                  <c:v>2.0930000000000001E-2</c:v>
                </c:pt>
                <c:pt idx="15">
                  <c:v>2.0919E-2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B-4D41-9062-2ADF884863A1}"/>
            </c:ext>
          </c:extLst>
        </c:ser>
        <c:ser>
          <c:idx val="4"/>
          <c:order val="4"/>
          <c:tx>
            <c:strRef>
              <c:f>编织结构3模拟结果!$M$6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编织结构3模拟结果!$M$23:$M$38</c:f>
              <c:numCache>
                <c:formatCode>General</c:formatCode>
                <c:ptCount val="16"/>
                <c:pt idx="0">
                  <c:v>0.103851</c:v>
                </c:pt>
                <c:pt idx="1">
                  <c:v>0.146705</c:v>
                </c:pt>
                <c:pt idx="2">
                  <c:v>0.476968</c:v>
                </c:pt>
                <c:pt idx="3">
                  <c:v>0.214814</c:v>
                </c:pt>
                <c:pt idx="4">
                  <c:v>0.21168999999999999</c:v>
                </c:pt>
                <c:pt idx="5">
                  <c:v>0.21155099999999999</c:v>
                </c:pt>
                <c:pt idx="6">
                  <c:v>0.109236</c:v>
                </c:pt>
                <c:pt idx="7">
                  <c:v>0.10082000000000001</c:v>
                </c:pt>
                <c:pt idx="8">
                  <c:v>0.103045</c:v>
                </c:pt>
                <c:pt idx="9">
                  <c:v>8.9541999999999997E-2</c:v>
                </c:pt>
                <c:pt idx="10">
                  <c:v>2.2839000000000002E-2</c:v>
                </c:pt>
                <c:pt idx="11">
                  <c:v>2.1575E-2</c:v>
                </c:pt>
                <c:pt idx="12">
                  <c:v>2.1572999999999998E-2</c:v>
                </c:pt>
                <c:pt idx="13">
                  <c:v>1.1089E-2</c:v>
                </c:pt>
                <c:pt idx="14">
                  <c:v>1.255E-2</c:v>
                </c:pt>
                <c:pt idx="15">
                  <c:v>2.3133000000000001E-2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B-4D41-9062-2ADF884863A1}"/>
            </c:ext>
          </c:extLst>
        </c:ser>
        <c:ser>
          <c:idx val="5"/>
          <c:order val="5"/>
          <c:tx>
            <c:strRef>
              <c:f>编织结构3模拟结果!$N$6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编织结构3模拟结果!$N$23:$N$38</c:f>
              <c:numCache>
                <c:formatCode>General</c:formatCode>
                <c:ptCount val="16"/>
                <c:pt idx="0">
                  <c:v>3.8183000000000002E-2</c:v>
                </c:pt>
                <c:pt idx="1">
                  <c:v>8.6042999999999994E-2</c:v>
                </c:pt>
                <c:pt idx="2">
                  <c:v>0.103933</c:v>
                </c:pt>
                <c:pt idx="3">
                  <c:v>0.10367899999999999</c:v>
                </c:pt>
                <c:pt idx="4">
                  <c:v>0.14635500000000001</c:v>
                </c:pt>
                <c:pt idx="5">
                  <c:v>0.80979500000000004</c:v>
                </c:pt>
                <c:pt idx="6">
                  <c:v>0.44589400000000001</c:v>
                </c:pt>
                <c:pt idx="7">
                  <c:v>0.443083</c:v>
                </c:pt>
                <c:pt idx="8">
                  <c:v>0.44301800000000002</c:v>
                </c:pt>
                <c:pt idx="9">
                  <c:v>0.44301699999999999</c:v>
                </c:pt>
                <c:pt idx="10">
                  <c:v>0.289186</c:v>
                </c:pt>
                <c:pt idx="11">
                  <c:v>0.28904299999999999</c:v>
                </c:pt>
                <c:pt idx="12">
                  <c:v>0.27993699999999999</c:v>
                </c:pt>
                <c:pt idx="13">
                  <c:v>0.12637699999999999</c:v>
                </c:pt>
                <c:pt idx="14">
                  <c:v>0.11587500000000001</c:v>
                </c:pt>
                <c:pt idx="15">
                  <c:v>2.3540999999999999E-2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7B-4D41-9062-2ADF884863A1}"/>
            </c:ext>
          </c:extLst>
        </c:ser>
        <c:ser>
          <c:idx val="6"/>
          <c:order val="6"/>
          <c:tx>
            <c:strRef>
              <c:f>编织结构3模拟结果!$O$6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编织结构3模拟结果!$O$23:$O$38</c:f>
              <c:numCache>
                <c:formatCode>General</c:formatCode>
                <c:ptCount val="16"/>
                <c:pt idx="0">
                  <c:v>0.103851</c:v>
                </c:pt>
                <c:pt idx="1">
                  <c:v>0.146705</c:v>
                </c:pt>
                <c:pt idx="2">
                  <c:v>0.146679</c:v>
                </c:pt>
                <c:pt idx="3">
                  <c:v>0.14660500000000001</c:v>
                </c:pt>
                <c:pt idx="4">
                  <c:v>0.146678</c:v>
                </c:pt>
                <c:pt idx="5">
                  <c:v>0.25484600000000002</c:v>
                </c:pt>
                <c:pt idx="6">
                  <c:v>0.21237900000000001</c:v>
                </c:pt>
                <c:pt idx="7">
                  <c:v>0.29063600000000001</c:v>
                </c:pt>
                <c:pt idx="8">
                  <c:v>0.29258200000000001</c:v>
                </c:pt>
                <c:pt idx="9">
                  <c:v>0.29258200000000001</c:v>
                </c:pt>
                <c:pt idx="10">
                  <c:v>0.28561999999999999</c:v>
                </c:pt>
                <c:pt idx="11">
                  <c:v>0.28522700000000001</c:v>
                </c:pt>
                <c:pt idx="12">
                  <c:v>2.1180000000000001E-2</c:v>
                </c:pt>
                <c:pt idx="13">
                  <c:v>2.0986999999999999E-2</c:v>
                </c:pt>
                <c:pt idx="14">
                  <c:v>2.0951000000000001E-2</c:v>
                </c:pt>
                <c:pt idx="15">
                  <c:v>2.0951000000000001E-2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7B-4D41-9062-2ADF8848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zh-CN" sz="900" b="1" i="0" baseline="0">
                    <a:effectLst/>
                  </a:rPr>
                  <a:t>Steps of Installation (rods)</a:t>
                </a:r>
                <a:endParaRPr lang="zh-CN" sz="900" b="1" i="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zh-CN"/>
                  <a:t>Displacement</a:t>
                </a:r>
                <a:r>
                  <a:rPr lang="en-MY" altLang="zh-CN" baseline="0"/>
                  <a:t> Changes</a:t>
                </a:r>
                <a:r>
                  <a:rPr lang="zh-CN" altLang="en-US"/>
                  <a:t>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1"/>
          <c:h val="0.20643727101236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7573741253185652"/>
          <c:h val="0.70860884801821289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编织结构3模拟结果!$I$6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编织结构3模拟结果!$I$59:$I$62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0.26056544674114057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C-4507-B904-1F003E4D28BB}"/>
            </c:ext>
          </c:extLst>
        </c:ser>
        <c:ser>
          <c:idx val="0"/>
          <c:order val="1"/>
          <c:tx>
            <c:strRef>
              <c:f>编织结构3模拟结果!$J$6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编织结构3模拟结果!$J$59:$J$62</c:f>
              <c:numCache>
                <c:formatCode>General</c:formatCode>
                <c:ptCount val="4"/>
                <c:pt idx="0">
                  <c:v>0.27957711912990652</c:v>
                </c:pt>
                <c:pt idx="1">
                  <c:v>0.51397397326793648</c:v>
                </c:pt>
                <c:pt idx="2">
                  <c:v>0.92444522719267341</c:v>
                </c:pt>
                <c:pt idx="3">
                  <c:v>0.70869188407181705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C-4507-B904-1F003E4D28BB}"/>
            </c:ext>
          </c:extLst>
        </c:ser>
        <c:ser>
          <c:idx val="2"/>
          <c:order val="2"/>
          <c:tx>
            <c:strRef>
              <c:f>编织结构3模拟结果!$K$6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编织结构3模拟结果!$K$59:$K$62</c:f>
              <c:numCache>
                <c:formatCode>General</c:formatCode>
                <c:ptCount val="4"/>
                <c:pt idx="0">
                  <c:v>0.720100065107661</c:v>
                </c:pt>
                <c:pt idx="1">
                  <c:v>0.40826033604524248</c:v>
                </c:pt>
                <c:pt idx="2">
                  <c:v>0.84765762592462135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C-4507-B904-1F003E4D28BB}"/>
            </c:ext>
          </c:extLst>
        </c:ser>
        <c:ser>
          <c:idx val="3"/>
          <c:order val="3"/>
          <c:tx>
            <c:strRef>
              <c:f>编织结构3模拟结果!$L$6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编织结构3模拟结果!$L$59:$L$62</c:f>
              <c:numCache>
                <c:formatCode>General</c:formatCode>
                <c:ptCount val="4"/>
                <c:pt idx="0">
                  <c:v>0.19723809723833061</c:v>
                </c:pt>
                <c:pt idx="1">
                  <c:v>0.33962434768140348</c:v>
                </c:pt>
                <c:pt idx="2">
                  <c:v>0.85346953152518501</c:v>
                </c:pt>
                <c:pt idx="3">
                  <c:v>0.70869188407181705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C-4507-B904-1F003E4D28BB}"/>
            </c:ext>
          </c:extLst>
        </c:ser>
        <c:ser>
          <c:idx val="4"/>
          <c:order val="4"/>
          <c:tx>
            <c:strRef>
              <c:f>编织结构3模拟结果!$M$6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编织结构3模拟结果!$M$59:$M$62</c:f>
              <c:numCache>
                <c:formatCode>General</c:formatCode>
                <c:ptCount val="4"/>
                <c:pt idx="0">
                  <c:v>0.37101876765277159</c:v>
                </c:pt>
                <c:pt idx="1">
                  <c:v>0.34018336810255878</c:v>
                </c:pt>
                <c:pt idx="2">
                  <c:v>0.78654455794293765</c:v>
                </c:pt>
                <c:pt idx="3">
                  <c:v>0.70869188407181705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C-4507-B904-1F003E4D28BB}"/>
            </c:ext>
          </c:extLst>
        </c:ser>
        <c:ser>
          <c:idx val="5"/>
          <c:order val="5"/>
          <c:tx>
            <c:strRef>
              <c:f>编织结构3模拟结果!$N$6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编织结构3模拟结果!$N$59:$N$62</c:f>
              <c:numCache>
                <c:formatCode>General</c:formatCode>
                <c:ptCount val="4"/>
                <c:pt idx="0">
                  <c:v>0.6299146755157079</c:v>
                </c:pt>
                <c:pt idx="1">
                  <c:v>0.75722924087341714</c:v>
                </c:pt>
                <c:pt idx="2">
                  <c:v>0.96988376188798908</c:v>
                </c:pt>
                <c:pt idx="3">
                  <c:v>0.26056544674114057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C-4507-B904-1F003E4D28BB}"/>
            </c:ext>
          </c:extLst>
        </c:ser>
        <c:ser>
          <c:idx val="6"/>
          <c:order val="6"/>
          <c:tx>
            <c:strRef>
              <c:f>编织结构3模拟结果!$O$6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编织结构3模拟结果!$O$59:$O$62</c:f>
              <c:numCache>
                <c:formatCode>General</c:formatCode>
                <c:ptCount val="4"/>
                <c:pt idx="0">
                  <c:v>0.22759055760005539</c:v>
                </c:pt>
                <c:pt idx="1">
                  <c:v>0.48621917904839923</c:v>
                </c:pt>
                <c:pt idx="2">
                  <c:v>0.95508982035928158</c:v>
                </c:pt>
                <c:pt idx="3">
                  <c:v>0.70869188407181705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C-4507-B904-1F003E4D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5182246727171"/>
          <c:y val="0"/>
          <c:w val="0.48844817753272834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shade val="3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验证'!$B$2:$I$2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6.8775190000000004</c:v>
                </c:pt>
                <c:pt idx="3">
                  <c:v>4.9875059999999998</c:v>
                </c:pt>
                <c:pt idx="4">
                  <c:v>0.17962900000000001</c:v>
                </c:pt>
                <c:pt idx="5">
                  <c:v>0.169428</c:v>
                </c:pt>
                <c:pt idx="6">
                  <c:v>0.126582</c:v>
                </c:pt>
                <c:pt idx="7">
                  <c:v>5.1831000000000002E-2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E-4C33-8E13-54A9C5CFF8F0}"/>
            </c:ext>
          </c:extLst>
        </c:ser>
        <c:ser>
          <c:idx val="1"/>
          <c:order val="1"/>
          <c:spPr>
            <a:ln w="28575" cap="rnd">
              <a:solidFill>
                <a:schemeClr val="accent3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验证'!$B$3:$I$3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0.46297199999999999</c:v>
                </c:pt>
                <c:pt idx="3">
                  <c:v>0.25249100000000002</c:v>
                </c:pt>
                <c:pt idx="4">
                  <c:v>0.122861</c:v>
                </c:pt>
                <c:pt idx="5">
                  <c:v>7.1367E-2</c:v>
                </c:pt>
                <c:pt idx="6">
                  <c:v>5.0476E-2</c:v>
                </c:pt>
                <c:pt idx="7">
                  <c:v>5.0192000000000001E-2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E-4C33-8E13-54A9C5CFF8F0}"/>
            </c:ext>
          </c:extLst>
        </c:ser>
        <c:ser>
          <c:idx val="2"/>
          <c:order val="2"/>
          <c:spPr>
            <a:ln w="28575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验证'!$B$4:$I$4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1.526662</c:v>
                </c:pt>
                <c:pt idx="2">
                  <c:v>1.486372</c:v>
                </c:pt>
                <c:pt idx="3">
                  <c:v>1.487412</c:v>
                </c:pt>
                <c:pt idx="4">
                  <c:v>0.967441</c:v>
                </c:pt>
                <c:pt idx="5">
                  <c:v>8.4709000000000007E-2</c:v>
                </c:pt>
                <c:pt idx="6">
                  <c:v>7.4504000000000001E-2</c:v>
                </c:pt>
                <c:pt idx="7">
                  <c:v>5.1074000000000001E-2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E-4C33-8E13-54A9C5CFF8F0}"/>
            </c:ext>
          </c:extLst>
        </c:ser>
        <c:ser>
          <c:idx val="3"/>
          <c:order val="3"/>
          <c:spPr>
            <a:ln w="28575" cap="rnd">
              <a:solidFill>
                <a:schemeClr val="accent3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验证'!$B$5:$I$5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5.1741950000000001</c:v>
                </c:pt>
                <c:pt idx="2">
                  <c:v>0.88649900000000004</c:v>
                </c:pt>
                <c:pt idx="3">
                  <c:v>0.236121</c:v>
                </c:pt>
                <c:pt idx="4">
                  <c:v>0.13700699999999999</c:v>
                </c:pt>
                <c:pt idx="5">
                  <c:v>8.8816000000000006E-2</c:v>
                </c:pt>
                <c:pt idx="6">
                  <c:v>5.0820999999999998E-2</c:v>
                </c:pt>
                <c:pt idx="7">
                  <c:v>5.0821999999999999E-2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E-4C33-8E13-54A9C5CFF8F0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验证'!$B$6:$I$6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6.7561059999999999</c:v>
                </c:pt>
                <c:pt idx="3">
                  <c:v>4.9828299999999999</c:v>
                </c:pt>
                <c:pt idx="4">
                  <c:v>1.152142</c:v>
                </c:pt>
                <c:pt idx="5">
                  <c:v>0.120671</c:v>
                </c:pt>
                <c:pt idx="6">
                  <c:v>9.1799000000000006E-2</c:v>
                </c:pt>
                <c:pt idx="7">
                  <c:v>5.1603000000000003E-2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E-4C33-8E13-54A9C5CFF8F0}"/>
            </c:ext>
          </c:extLst>
        </c:ser>
        <c:ser>
          <c:idx val="5"/>
          <c:order val="5"/>
          <c:spPr>
            <a:ln w="28575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验证'!$B$7:$I$7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0.60145700000000002</c:v>
                </c:pt>
                <c:pt idx="3">
                  <c:v>0.451233</c:v>
                </c:pt>
                <c:pt idx="4">
                  <c:v>0.354682</c:v>
                </c:pt>
                <c:pt idx="5">
                  <c:v>0.12958</c:v>
                </c:pt>
                <c:pt idx="6">
                  <c:v>0.12784100000000001</c:v>
                </c:pt>
                <c:pt idx="7">
                  <c:v>5.0000999999999997E-2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E-4C33-8E13-54A9C5CFF8F0}"/>
            </c:ext>
          </c:extLst>
        </c:ser>
        <c:ser>
          <c:idx val="6"/>
          <c:order val="6"/>
          <c:spPr>
            <a:ln w="28575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验证'!$B$8:$I$8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1.08091</c:v>
                </c:pt>
                <c:pt idx="3">
                  <c:v>0.34660400000000002</c:v>
                </c:pt>
                <c:pt idx="4">
                  <c:v>0.25360899999999997</c:v>
                </c:pt>
                <c:pt idx="5">
                  <c:v>0.120562</c:v>
                </c:pt>
                <c:pt idx="6">
                  <c:v>0.120562</c:v>
                </c:pt>
                <c:pt idx="7">
                  <c:v>5.0018E-2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E-4C33-8E13-54A9C5CFF8F0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验证'!$B$9:$I$9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0.38904899999999998</c:v>
                </c:pt>
                <c:pt idx="4">
                  <c:v>0.13308200000000001</c:v>
                </c:pt>
                <c:pt idx="5">
                  <c:v>9.4224000000000002E-2</c:v>
                </c:pt>
                <c:pt idx="6">
                  <c:v>5.1019000000000002E-2</c:v>
                </c:pt>
                <c:pt idx="7">
                  <c:v>5.0957000000000002E-2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FE-4C33-8E13-54A9C5CFF8F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验证'!$B$10:$I$10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3.5158269999999998</c:v>
                </c:pt>
                <c:pt idx="2">
                  <c:v>1.313976</c:v>
                </c:pt>
                <c:pt idx="3">
                  <c:v>0.40816599999999997</c:v>
                </c:pt>
                <c:pt idx="4">
                  <c:v>0.406225</c:v>
                </c:pt>
                <c:pt idx="5">
                  <c:v>0.11781999999999999</c:v>
                </c:pt>
                <c:pt idx="6">
                  <c:v>6.9593000000000002E-2</c:v>
                </c:pt>
                <c:pt idx="7">
                  <c:v>5.1559000000000001E-2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FE-4C33-8E13-54A9C5CFF8F0}"/>
            </c:ext>
          </c:extLst>
        </c:ser>
        <c:ser>
          <c:idx val="9"/>
          <c:order val="9"/>
          <c:spPr>
            <a:ln w="28575" cap="rnd">
              <a:solidFill>
                <a:schemeClr val="accent3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验证'!$B$11:$I$11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1.484934</c:v>
                </c:pt>
                <c:pt idx="3">
                  <c:v>1.161613</c:v>
                </c:pt>
                <c:pt idx="4">
                  <c:v>0.17427300000000001</c:v>
                </c:pt>
                <c:pt idx="5">
                  <c:v>0.127024</c:v>
                </c:pt>
                <c:pt idx="6">
                  <c:v>0.12698000000000001</c:v>
                </c:pt>
                <c:pt idx="7">
                  <c:v>5.1861999999999998E-2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FE-4C33-8E13-54A9C5CFF8F0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验证'!$B$12:$I$12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4.3552540000000004</c:v>
                </c:pt>
                <c:pt idx="2">
                  <c:v>4.3746119999999999</c:v>
                </c:pt>
                <c:pt idx="3">
                  <c:v>0.75065999999999999</c:v>
                </c:pt>
                <c:pt idx="4">
                  <c:v>0.30901699999999999</c:v>
                </c:pt>
                <c:pt idx="5">
                  <c:v>0.140457</c:v>
                </c:pt>
                <c:pt idx="6">
                  <c:v>6.9492999999999999E-2</c:v>
                </c:pt>
                <c:pt idx="7">
                  <c:v>5.0573E-2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FE-4C33-8E13-54A9C5CFF8F0}"/>
            </c:ext>
          </c:extLst>
        </c:ser>
        <c:ser>
          <c:idx val="11"/>
          <c:order val="11"/>
          <c:spPr>
            <a:ln w="28575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验证'!$B$13:$I$13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5.1165799999999999</c:v>
                </c:pt>
                <c:pt idx="2">
                  <c:v>3.5127760000000001</c:v>
                </c:pt>
                <c:pt idx="3">
                  <c:v>0.30241200000000001</c:v>
                </c:pt>
                <c:pt idx="4">
                  <c:v>0.14332300000000001</c:v>
                </c:pt>
                <c:pt idx="5">
                  <c:v>7.2704000000000005E-2</c:v>
                </c:pt>
                <c:pt idx="6">
                  <c:v>7.2658E-2</c:v>
                </c:pt>
                <c:pt idx="7">
                  <c:v>5.1443000000000003E-2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FE-4C33-8E13-54A9C5CFF8F0}"/>
            </c:ext>
          </c:extLst>
        </c:ser>
        <c:ser>
          <c:idx val="12"/>
          <c:order val="12"/>
          <c:spPr>
            <a:ln w="28575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验证'!$B$14:$I$14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5.1741950000000001</c:v>
                </c:pt>
                <c:pt idx="2">
                  <c:v>1.1979010000000001</c:v>
                </c:pt>
                <c:pt idx="3">
                  <c:v>0.95477000000000001</c:v>
                </c:pt>
                <c:pt idx="4">
                  <c:v>0.105309</c:v>
                </c:pt>
                <c:pt idx="5">
                  <c:v>0.11002199999999999</c:v>
                </c:pt>
                <c:pt idx="6">
                  <c:v>6.9017999999999996E-2</c:v>
                </c:pt>
                <c:pt idx="7">
                  <c:v>5.1896999999999999E-2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FE-4C33-8E13-54A9C5CFF8F0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验证'!$B$15:$I$15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0.198624</c:v>
                </c:pt>
                <c:pt idx="3">
                  <c:v>0.38574799999999998</c:v>
                </c:pt>
                <c:pt idx="4">
                  <c:v>0.16312099999999999</c:v>
                </c:pt>
                <c:pt idx="5">
                  <c:v>0.13150000000000001</c:v>
                </c:pt>
                <c:pt idx="6">
                  <c:v>0.13103799999999999</c:v>
                </c:pt>
                <c:pt idx="7">
                  <c:v>5.1466999999999999E-2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FE-4C33-8E13-54A9C5CFF8F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验证'!$B$16:$I$16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3.0297930000000002</c:v>
                </c:pt>
                <c:pt idx="2">
                  <c:v>3.0346700000000002</c:v>
                </c:pt>
                <c:pt idx="3">
                  <c:v>1.0235190000000001</c:v>
                </c:pt>
                <c:pt idx="4">
                  <c:v>0.39012400000000003</c:v>
                </c:pt>
                <c:pt idx="5">
                  <c:v>0.27673399999999998</c:v>
                </c:pt>
                <c:pt idx="6">
                  <c:v>9.2535999999999993E-2</c:v>
                </c:pt>
                <c:pt idx="7">
                  <c:v>5.1026000000000002E-2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FE-4C33-8E13-54A9C5CFF8F0}"/>
            </c:ext>
          </c:extLst>
        </c:ser>
        <c:ser>
          <c:idx val="15"/>
          <c:order val="15"/>
          <c:spPr>
            <a:ln w="28575" cap="rnd">
              <a:solidFill>
                <a:schemeClr val="accent3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验证'!$B$17:$I$17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3.5158269999999998</c:v>
                </c:pt>
                <c:pt idx="2">
                  <c:v>2.6942970000000002</c:v>
                </c:pt>
                <c:pt idx="3">
                  <c:v>0.25265100000000001</c:v>
                </c:pt>
                <c:pt idx="4">
                  <c:v>0.122887</c:v>
                </c:pt>
                <c:pt idx="5">
                  <c:v>6.3593999999999998E-2</c:v>
                </c:pt>
                <c:pt idx="6">
                  <c:v>0.111336</c:v>
                </c:pt>
                <c:pt idx="7">
                  <c:v>5.0914000000000001E-2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FE-4C33-8E13-54A9C5CFF8F0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验证'!$B$18:$I$18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3.0051549999999998</c:v>
                </c:pt>
                <c:pt idx="2">
                  <c:v>1.6895469999999999</c:v>
                </c:pt>
                <c:pt idx="3">
                  <c:v>1.675087</c:v>
                </c:pt>
                <c:pt idx="4">
                  <c:v>0.180061</c:v>
                </c:pt>
                <c:pt idx="5">
                  <c:v>8.2619999999999999E-2</c:v>
                </c:pt>
                <c:pt idx="6">
                  <c:v>8.6094000000000004E-2</c:v>
                </c:pt>
                <c:pt idx="7">
                  <c:v>4.9208000000000002E-2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FE-4C33-8E13-54A9C5CFF8F0}"/>
            </c:ext>
          </c:extLst>
        </c:ser>
        <c:ser>
          <c:idx val="17"/>
          <c:order val="17"/>
          <c:spPr>
            <a:ln w="28575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验证'!$B$19:$I$19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5.1855279999999997</c:v>
                </c:pt>
                <c:pt idx="2">
                  <c:v>0.88473900000000005</c:v>
                </c:pt>
                <c:pt idx="3">
                  <c:v>0.23336299999999999</c:v>
                </c:pt>
                <c:pt idx="4">
                  <c:v>0.114625</c:v>
                </c:pt>
                <c:pt idx="5">
                  <c:v>6.1008E-2</c:v>
                </c:pt>
                <c:pt idx="6">
                  <c:v>0.111336</c:v>
                </c:pt>
                <c:pt idx="7">
                  <c:v>5.1179000000000002E-2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FE-4C33-8E13-54A9C5CFF8F0}"/>
            </c:ext>
          </c:extLst>
        </c:ser>
        <c:ser>
          <c:idx val="18"/>
          <c:order val="18"/>
          <c:spPr>
            <a:ln w="28575" cap="rnd">
              <a:solidFill>
                <a:schemeClr val="accent3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验证'!$B$20:$I$20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1.466145</c:v>
                </c:pt>
                <c:pt idx="3">
                  <c:v>0.29870400000000003</c:v>
                </c:pt>
                <c:pt idx="4">
                  <c:v>0.14014499999999999</c:v>
                </c:pt>
                <c:pt idx="5">
                  <c:v>0.13966700000000001</c:v>
                </c:pt>
                <c:pt idx="6">
                  <c:v>0.12747700000000001</c:v>
                </c:pt>
                <c:pt idx="7">
                  <c:v>5.0595000000000001E-2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FE-4C33-8E13-54A9C5CFF8F0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验证'!$B$21:$I$21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1.400908</c:v>
                </c:pt>
                <c:pt idx="2">
                  <c:v>0.32440400000000003</c:v>
                </c:pt>
                <c:pt idx="3">
                  <c:v>0.127633</c:v>
                </c:pt>
                <c:pt idx="4">
                  <c:v>0.104879</c:v>
                </c:pt>
                <c:pt idx="5">
                  <c:v>6.2904000000000002E-2</c:v>
                </c:pt>
                <c:pt idx="6">
                  <c:v>5.0888000000000003E-2</c:v>
                </c:pt>
                <c:pt idx="7">
                  <c:v>5.0963000000000001E-2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FE-4C33-8E13-54A9C5CFF8F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验证'!$B$22:$I$22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6.7482569999999997</c:v>
                </c:pt>
                <c:pt idx="2">
                  <c:v>0.69267199999999995</c:v>
                </c:pt>
                <c:pt idx="3">
                  <c:v>0.69236399999999998</c:v>
                </c:pt>
                <c:pt idx="4">
                  <c:v>0.30660900000000002</c:v>
                </c:pt>
                <c:pt idx="5">
                  <c:v>0.142064</c:v>
                </c:pt>
                <c:pt idx="6">
                  <c:v>0.11598799999999999</c:v>
                </c:pt>
                <c:pt idx="7">
                  <c:v>5.0629E-2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FE-4C33-8E13-54A9C5CFF8F0}"/>
            </c:ext>
          </c:extLst>
        </c:ser>
        <c:ser>
          <c:idx val="21"/>
          <c:order val="21"/>
          <c:spPr>
            <a:ln w="28575" cap="rnd">
              <a:solidFill>
                <a:schemeClr val="accent3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验证'!$B$23:$I$23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2.4085909999999999</c:v>
                </c:pt>
                <c:pt idx="2">
                  <c:v>0.36139199999999999</c:v>
                </c:pt>
                <c:pt idx="3">
                  <c:v>0.273615</c:v>
                </c:pt>
                <c:pt idx="4">
                  <c:v>0.275588</c:v>
                </c:pt>
                <c:pt idx="5">
                  <c:v>0.275615</c:v>
                </c:pt>
                <c:pt idx="6">
                  <c:v>0.12953000000000001</c:v>
                </c:pt>
                <c:pt idx="7">
                  <c:v>5.0798999999999997E-2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FE-4C33-8E13-54A9C5CFF8F0}"/>
            </c:ext>
          </c:extLst>
        </c:ser>
        <c:ser>
          <c:idx val="22"/>
          <c:order val="22"/>
          <c:spPr>
            <a:ln w="28575" cap="rnd">
              <a:solidFill>
                <a:schemeClr val="accent3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验证'!$B$24:$I$24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0.919601</c:v>
                </c:pt>
                <c:pt idx="3">
                  <c:v>0.31245800000000001</c:v>
                </c:pt>
                <c:pt idx="4">
                  <c:v>0.49670700000000001</c:v>
                </c:pt>
                <c:pt idx="5">
                  <c:v>0.50059299999999995</c:v>
                </c:pt>
                <c:pt idx="6">
                  <c:v>0.10505</c:v>
                </c:pt>
                <c:pt idx="7">
                  <c:v>5.2027999999999998E-2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FE-4C33-8E13-54A9C5CFF8F0}"/>
            </c:ext>
          </c:extLst>
        </c:ser>
        <c:ser>
          <c:idx val="23"/>
          <c:order val="23"/>
          <c:spPr>
            <a:ln w="28575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验证'!$B$25:$I$25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0.52782399999999996</c:v>
                </c:pt>
                <c:pt idx="4">
                  <c:v>0.14219599999999999</c:v>
                </c:pt>
                <c:pt idx="5">
                  <c:v>8.9856000000000005E-2</c:v>
                </c:pt>
                <c:pt idx="6">
                  <c:v>5.0989E-2</c:v>
                </c:pt>
                <c:pt idx="7">
                  <c:v>5.0982E-2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FE-4C33-8E13-54A9C5CFF8F0}"/>
            </c:ext>
          </c:extLst>
        </c:ser>
        <c:ser>
          <c:idx val="24"/>
          <c:order val="24"/>
          <c:spPr>
            <a:ln w="28575" cap="rnd">
              <a:solidFill>
                <a:schemeClr val="accent3">
                  <a:shade val="6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验证'!$B$26:$I$26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0.63719000000000003</c:v>
                </c:pt>
                <c:pt idx="2">
                  <c:v>0.64033899999999999</c:v>
                </c:pt>
                <c:pt idx="3">
                  <c:v>0.70635199999999998</c:v>
                </c:pt>
                <c:pt idx="4">
                  <c:v>0.23196600000000001</c:v>
                </c:pt>
                <c:pt idx="5">
                  <c:v>0.15809599999999999</c:v>
                </c:pt>
                <c:pt idx="6">
                  <c:v>9.0854000000000004E-2</c:v>
                </c:pt>
                <c:pt idx="7">
                  <c:v>5.1036999999999999E-2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FE-4C33-8E13-54A9C5CFF8F0}"/>
            </c:ext>
          </c:extLst>
        </c:ser>
        <c:ser>
          <c:idx val="25"/>
          <c:order val="25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验证'!$B$27:$I$27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0.76217999999999997</c:v>
                </c:pt>
                <c:pt idx="3">
                  <c:v>0.447625</c:v>
                </c:pt>
                <c:pt idx="4">
                  <c:v>8.0732999999999999E-2</c:v>
                </c:pt>
                <c:pt idx="5">
                  <c:v>7.2109999999999994E-2</c:v>
                </c:pt>
                <c:pt idx="6">
                  <c:v>7.2056999999999996E-2</c:v>
                </c:pt>
                <c:pt idx="7">
                  <c:v>5.0088000000000001E-2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FE-4C33-8E13-54A9C5CFF8F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验证'!$B$28:$I$28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3.0832899999999999</c:v>
                </c:pt>
                <c:pt idx="2">
                  <c:v>0.73335799999999995</c:v>
                </c:pt>
                <c:pt idx="3">
                  <c:v>0.73147799999999996</c:v>
                </c:pt>
                <c:pt idx="4">
                  <c:v>0.22903599999999999</c:v>
                </c:pt>
                <c:pt idx="5">
                  <c:v>0.121388</c:v>
                </c:pt>
                <c:pt idx="6">
                  <c:v>0.113492</c:v>
                </c:pt>
                <c:pt idx="7">
                  <c:v>5.1026000000000002E-2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FE-4C33-8E13-54A9C5CFF8F0}"/>
            </c:ext>
          </c:extLst>
        </c:ser>
        <c:ser>
          <c:idx val="27"/>
          <c:order val="27"/>
          <c:spPr>
            <a:ln w="28575" cap="rnd">
              <a:solidFill>
                <a:schemeClr val="accent3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验证'!$B$29:$I$29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0.311442</c:v>
                </c:pt>
                <c:pt idx="4">
                  <c:v>0.124665</c:v>
                </c:pt>
                <c:pt idx="5">
                  <c:v>6.8041000000000004E-2</c:v>
                </c:pt>
                <c:pt idx="6">
                  <c:v>5.1381000000000003E-2</c:v>
                </c:pt>
                <c:pt idx="7">
                  <c:v>5.1306999999999998E-2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FE-4C33-8E13-54A9C5CFF8F0}"/>
            </c:ext>
          </c:extLst>
        </c:ser>
        <c:ser>
          <c:idx val="28"/>
          <c:order val="28"/>
          <c:spPr>
            <a:ln w="28575" cap="rnd">
              <a:solidFill>
                <a:schemeClr val="accent3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验证'!$B$30:$I$30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5.1165799999999999</c:v>
                </c:pt>
                <c:pt idx="2">
                  <c:v>0.52480800000000005</c:v>
                </c:pt>
                <c:pt idx="3">
                  <c:v>0.25313799999999997</c:v>
                </c:pt>
                <c:pt idx="4">
                  <c:v>0.121707</c:v>
                </c:pt>
                <c:pt idx="5">
                  <c:v>0.121277</c:v>
                </c:pt>
                <c:pt idx="6">
                  <c:v>0.109765</c:v>
                </c:pt>
                <c:pt idx="7">
                  <c:v>5.0767E-2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FE-4C33-8E13-54A9C5CFF8F0}"/>
            </c:ext>
          </c:extLst>
        </c:ser>
        <c:ser>
          <c:idx val="29"/>
          <c:order val="29"/>
          <c:spPr>
            <a:ln w="28575" cap="rnd">
              <a:solidFill>
                <a:schemeClr val="accent3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验证'!$B$31:$I$31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1.5162469999999999</c:v>
                </c:pt>
                <c:pt idx="3">
                  <c:v>1.278926</c:v>
                </c:pt>
                <c:pt idx="4">
                  <c:v>0.29337299999999999</c:v>
                </c:pt>
                <c:pt idx="5">
                  <c:v>0.29044999999999999</c:v>
                </c:pt>
                <c:pt idx="6">
                  <c:v>0.130056</c:v>
                </c:pt>
                <c:pt idx="7">
                  <c:v>5.1572E-2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FE-4C33-8E13-54A9C5CFF8F0}"/>
            </c:ext>
          </c:extLst>
        </c:ser>
        <c:ser>
          <c:idx val="30"/>
          <c:order val="30"/>
          <c:spPr>
            <a:ln w="28575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验证'!$B$32:$I$32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6.3642399999999997</c:v>
                </c:pt>
                <c:pt idx="2">
                  <c:v>3.0913189999999999</c:v>
                </c:pt>
                <c:pt idx="3">
                  <c:v>0.46934500000000001</c:v>
                </c:pt>
                <c:pt idx="4">
                  <c:v>0.45497599999999999</c:v>
                </c:pt>
                <c:pt idx="5">
                  <c:v>0.122651</c:v>
                </c:pt>
                <c:pt idx="6">
                  <c:v>7.1464E-2</c:v>
                </c:pt>
                <c:pt idx="7">
                  <c:v>5.0377999999999999E-2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FE-4C33-8E13-54A9C5CFF8F0}"/>
            </c:ext>
          </c:extLst>
        </c:ser>
        <c:ser>
          <c:idx val="31"/>
          <c:order val="31"/>
          <c:spPr>
            <a:ln w="28575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验证'!$B$33:$I$33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1.4157869999999999</c:v>
                </c:pt>
                <c:pt idx="3">
                  <c:v>1.165594</c:v>
                </c:pt>
                <c:pt idx="4">
                  <c:v>0.119875</c:v>
                </c:pt>
                <c:pt idx="5">
                  <c:v>0.11977500000000001</c:v>
                </c:pt>
                <c:pt idx="6">
                  <c:v>6.9775000000000004E-2</c:v>
                </c:pt>
                <c:pt idx="7">
                  <c:v>5.2153999999999999E-2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CFE-4C33-8E13-54A9C5CFF8F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shade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验证'!$B$34:$I$34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0.76268199999999997</c:v>
                </c:pt>
                <c:pt idx="3">
                  <c:v>0.76246700000000001</c:v>
                </c:pt>
                <c:pt idx="4">
                  <c:v>0.40956500000000001</c:v>
                </c:pt>
                <c:pt idx="5">
                  <c:v>0.17739099999999999</c:v>
                </c:pt>
                <c:pt idx="6">
                  <c:v>0.11350399999999999</c:v>
                </c:pt>
                <c:pt idx="7">
                  <c:v>5.0867000000000002E-2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CFE-4C33-8E13-54A9C5CFF8F0}"/>
            </c:ext>
          </c:extLst>
        </c:ser>
        <c:ser>
          <c:idx val="33"/>
          <c:order val="33"/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验证'!$B$35:$I$35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4.9835050000000001</c:v>
                </c:pt>
                <c:pt idx="3">
                  <c:v>1.8133600000000001</c:v>
                </c:pt>
                <c:pt idx="4">
                  <c:v>0.14333299999999999</c:v>
                </c:pt>
                <c:pt idx="5">
                  <c:v>6.9731000000000001E-2</c:v>
                </c:pt>
                <c:pt idx="6">
                  <c:v>6.9595000000000004E-2</c:v>
                </c:pt>
                <c:pt idx="7">
                  <c:v>5.2031000000000001E-2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CFE-4C33-8E13-54A9C5CFF8F0}"/>
            </c:ext>
          </c:extLst>
        </c:ser>
        <c:ser>
          <c:idx val="34"/>
          <c:order val="34"/>
          <c:spPr>
            <a:ln w="28575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验证'!$B$36:$I$36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4.3412559999999996</c:v>
                </c:pt>
                <c:pt idx="3">
                  <c:v>1.113694</c:v>
                </c:pt>
                <c:pt idx="4">
                  <c:v>0.26271699999999998</c:v>
                </c:pt>
                <c:pt idx="5">
                  <c:v>0.15597800000000001</c:v>
                </c:pt>
                <c:pt idx="6">
                  <c:v>9.6087000000000006E-2</c:v>
                </c:pt>
                <c:pt idx="7">
                  <c:v>5.0508999999999998E-2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CFE-4C33-8E13-54A9C5CFF8F0}"/>
            </c:ext>
          </c:extLst>
        </c:ser>
        <c:ser>
          <c:idx val="35"/>
          <c:order val="35"/>
          <c:spPr>
            <a:ln w="28575" cap="rnd">
              <a:solidFill>
                <a:schemeClr val="accent3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验证'!$B$37:$I$37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5.2456240000000003</c:v>
                </c:pt>
                <c:pt idx="2">
                  <c:v>5.2537200000000004</c:v>
                </c:pt>
                <c:pt idx="3">
                  <c:v>2.381545</c:v>
                </c:pt>
                <c:pt idx="4">
                  <c:v>0.52284299999999995</c:v>
                </c:pt>
                <c:pt idx="5">
                  <c:v>0.49867800000000001</c:v>
                </c:pt>
                <c:pt idx="6">
                  <c:v>0.105618</c:v>
                </c:pt>
                <c:pt idx="7">
                  <c:v>5.2063999999999999E-2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CFE-4C33-8E13-54A9C5CFF8F0}"/>
            </c:ext>
          </c:extLst>
        </c:ser>
        <c:ser>
          <c:idx val="36"/>
          <c:order val="36"/>
          <c:spPr>
            <a:ln w="28575" cap="rnd">
              <a:solidFill>
                <a:schemeClr val="accent3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验证'!$B$38:$I$38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0.311442</c:v>
                </c:pt>
                <c:pt idx="4">
                  <c:v>0.140928</c:v>
                </c:pt>
                <c:pt idx="5">
                  <c:v>0.14079700000000001</c:v>
                </c:pt>
                <c:pt idx="6">
                  <c:v>8.8583999999999996E-2</c:v>
                </c:pt>
                <c:pt idx="7">
                  <c:v>5.1011000000000001E-2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CFE-4C33-8E13-54A9C5CFF8F0}"/>
            </c:ext>
          </c:extLst>
        </c:ser>
        <c:ser>
          <c:idx val="37"/>
          <c:order val="37"/>
          <c:spPr>
            <a:ln w="28575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验证'!$B$39:$I$39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3.092784</c:v>
                </c:pt>
                <c:pt idx="3">
                  <c:v>1.017136</c:v>
                </c:pt>
                <c:pt idx="4">
                  <c:v>0.29609099999999999</c:v>
                </c:pt>
                <c:pt idx="5">
                  <c:v>0.184609</c:v>
                </c:pt>
                <c:pt idx="6">
                  <c:v>0.12843499999999999</c:v>
                </c:pt>
                <c:pt idx="7">
                  <c:v>5.1163E-2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CFE-4C33-8E13-54A9C5CFF8F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验证'!$B$40:$I$40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1.6265369999999999</c:v>
                </c:pt>
                <c:pt idx="3">
                  <c:v>0.909829</c:v>
                </c:pt>
                <c:pt idx="4">
                  <c:v>0.30362800000000001</c:v>
                </c:pt>
                <c:pt idx="5">
                  <c:v>0.17585899999999999</c:v>
                </c:pt>
                <c:pt idx="6">
                  <c:v>0.11340699999999999</c:v>
                </c:pt>
                <c:pt idx="7">
                  <c:v>5.1263000000000003E-2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CFE-4C33-8E13-54A9C5CFF8F0}"/>
            </c:ext>
          </c:extLst>
        </c:ser>
        <c:ser>
          <c:idx val="39"/>
          <c:order val="39"/>
          <c:spPr>
            <a:ln w="28575" cap="rnd">
              <a:solidFill>
                <a:schemeClr val="accent3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验证'!$B$41:$I$41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5.4338959999999998</c:v>
                </c:pt>
                <c:pt idx="2">
                  <c:v>2.4767610000000002</c:v>
                </c:pt>
                <c:pt idx="3">
                  <c:v>2.6588289999999999</c:v>
                </c:pt>
                <c:pt idx="4">
                  <c:v>0.45134200000000002</c:v>
                </c:pt>
                <c:pt idx="5">
                  <c:v>0.123497</c:v>
                </c:pt>
                <c:pt idx="6">
                  <c:v>7.3723999999999998E-2</c:v>
                </c:pt>
                <c:pt idx="7">
                  <c:v>5.0561000000000002E-2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CFE-4C33-8E13-54A9C5CFF8F0}"/>
            </c:ext>
          </c:extLst>
        </c:ser>
        <c:ser>
          <c:idx val="40"/>
          <c:order val="40"/>
          <c:spPr>
            <a:ln w="2857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验证'!$B$42:$I$42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5.2456240000000003</c:v>
                </c:pt>
                <c:pt idx="2">
                  <c:v>5.2537200000000004</c:v>
                </c:pt>
                <c:pt idx="3">
                  <c:v>4.9748650000000003</c:v>
                </c:pt>
                <c:pt idx="4">
                  <c:v>1.8034380000000001</c:v>
                </c:pt>
                <c:pt idx="5">
                  <c:v>0.23219500000000001</c:v>
                </c:pt>
                <c:pt idx="6">
                  <c:v>0.127829</c:v>
                </c:pt>
                <c:pt idx="7">
                  <c:v>5.2232000000000001E-2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CFE-4C33-8E13-54A9C5CFF8F0}"/>
            </c:ext>
          </c:extLst>
        </c:ser>
        <c:ser>
          <c:idx val="41"/>
          <c:order val="41"/>
          <c:spPr>
            <a:ln w="28575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验证'!$B$43:$I$43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3.1240519999999998</c:v>
                </c:pt>
                <c:pt idx="3">
                  <c:v>1.022486</c:v>
                </c:pt>
                <c:pt idx="4">
                  <c:v>0.32680999999999999</c:v>
                </c:pt>
                <c:pt idx="5">
                  <c:v>0.120562</c:v>
                </c:pt>
                <c:pt idx="6">
                  <c:v>9.0981000000000006E-2</c:v>
                </c:pt>
                <c:pt idx="7">
                  <c:v>5.0507000000000003E-2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CFE-4C33-8E13-54A9C5CFF8F0}"/>
            </c:ext>
          </c:extLst>
        </c:ser>
        <c:ser>
          <c:idx val="42"/>
          <c:order val="42"/>
          <c:spPr>
            <a:ln w="28575" cap="rnd">
              <a:solidFill>
                <a:schemeClr val="accent3">
                  <a:shade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验证'!$B$44:$I$44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1.5162469999999999</c:v>
                </c:pt>
                <c:pt idx="3">
                  <c:v>0.96540199999999998</c:v>
                </c:pt>
                <c:pt idx="4">
                  <c:v>0.83668699999999996</c:v>
                </c:pt>
                <c:pt idx="5">
                  <c:v>0.82411599999999996</c:v>
                </c:pt>
                <c:pt idx="6">
                  <c:v>0.12756100000000001</c:v>
                </c:pt>
                <c:pt idx="7">
                  <c:v>5.1430999999999998E-2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CFE-4C33-8E13-54A9C5CFF8F0}"/>
            </c:ext>
          </c:extLst>
        </c:ser>
        <c:ser>
          <c:idx val="43"/>
          <c:order val="43"/>
          <c:spPr>
            <a:ln w="28575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验证'!$B$45:$I$45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7.8616000000000005E-2</c:v>
                </c:pt>
                <c:pt idx="6">
                  <c:v>8.5360000000000005E-2</c:v>
                </c:pt>
                <c:pt idx="7">
                  <c:v>4.9255E-2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CFE-4C33-8E13-54A9C5CFF8F0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验证'!$B$46:$I$46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6.7482569999999997</c:v>
                </c:pt>
                <c:pt idx="2">
                  <c:v>6.7102529999999998</c:v>
                </c:pt>
                <c:pt idx="3">
                  <c:v>0.75182599999999999</c:v>
                </c:pt>
                <c:pt idx="4">
                  <c:v>0.19134499999999999</c:v>
                </c:pt>
                <c:pt idx="5">
                  <c:v>8.5665000000000005E-2</c:v>
                </c:pt>
                <c:pt idx="6">
                  <c:v>7.3191999999999993E-2</c:v>
                </c:pt>
                <c:pt idx="7">
                  <c:v>5.0825000000000002E-2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CFE-4C33-8E13-54A9C5CFF8F0}"/>
            </c:ext>
          </c:extLst>
        </c:ser>
        <c:ser>
          <c:idx val="45"/>
          <c:order val="45"/>
          <c:spPr>
            <a:ln w="28575" cap="rnd">
              <a:solidFill>
                <a:schemeClr val="accent3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验证'!$B$47:$I$47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1.088284</c:v>
                </c:pt>
                <c:pt idx="2">
                  <c:v>1.0755520000000001</c:v>
                </c:pt>
                <c:pt idx="3">
                  <c:v>0.46866000000000002</c:v>
                </c:pt>
                <c:pt idx="4">
                  <c:v>0.28946300000000003</c:v>
                </c:pt>
                <c:pt idx="5">
                  <c:v>0.17748900000000001</c:v>
                </c:pt>
                <c:pt idx="6">
                  <c:v>0.12665799999999999</c:v>
                </c:pt>
                <c:pt idx="7">
                  <c:v>5.0478000000000002E-2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CFE-4C33-8E13-54A9C5CFF8F0}"/>
            </c:ext>
          </c:extLst>
        </c:ser>
        <c:ser>
          <c:idx val="46"/>
          <c:order val="46"/>
          <c:spPr>
            <a:ln w="28575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验证'!$B$48:$I$48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2.8376109999999999</c:v>
                </c:pt>
                <c:pt idx="2">
                  <c:v>0.71108000000000005</c:v>
                </c:pt>
                <c:pt idx="3">
                  <c:v>0.72101300000000001</c:v>
                </c:pt>
                <c:pt idx="4">
                  <c:v>0.30092999999999998</c:v>
                </c:pt>
                <c:pt idx="5">
                  <c:v>0.1244</c:v>
                </c:pt>
                <c:pt idx="6">
                  <c:v>8.8803000000000007E-2</c:v>
                </c:pt>
                <c:pt idx="7">
                  <c:v>5.1068000000000002E-2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CFE-4C33-8E13-54A9C5CFF8F0}"/>
            </c:ext>
          </c:extLst>
        </c:ser>
        <c:ser>
          <c:idx val="47"/>
          <c:order val="47"/>
          <c:spPr>
            <a:ln w="28575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验证'!$B$49:$I$49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0.64704099999999998</c:v>
                </c:pt>
                <c:pt idx="3">
                  <c:v>0.20482800000000001</c:v>
                </c:pt>
                <c:pt idx="4">
                  <c:v>0.29330899999999999</c:v>
                </c:pt>
                <c:pt idx="5">
                  <c:v>0.49270399999999998</c:v>
                </c:pt>
                <c:pt idx="6">
                  <c:v>0.104811</c:v>
                </c:pt>
                <c:pt idx="7">
                  <c:v>5.1672999999999997E-2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CFE-4C33-8E13-54A9C5CFF8F0}"/>
            </c:ext>
          </c:extLst>
        </c:ser>
        <c:ser>
          <c:idx val="48"/>
          <c:order val="48"/>
          <c:spPr>
            <a:ln w="28575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验证'!$B$50:$I$50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0.32652100000000001</c:v>
                </c:pt>
                <c:pt idx="3">
                  <c:v>0.32552300000000001</c:v>
                </c:pt>
                <c:pt idx="4">
                  <c:v>0.258606</c:v>
                </c:pt>
                <c:pt idx="5">
                  <c:v>0.12021800000000001</c:v>
                </c:pt>
                <c:pt idx="6">
                  <c:v>0.11351</c:v>
                </c:pt>
                <c:pt idx="7">
                  <c:v>5.0387000000000001E-2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CFE-4C33-8E13-54A9C5CFF8F0}"/>
            </c:ext>
          </c:extLst>
        </c:ser>
        <c:ser>
          <c:idx val="49"/>
          <c:order val="49"/>
          <c:spPr>
            <a:ln w="28575" cap="rnd">
              <a:solidFill>
                <a:schemeClr val="accent3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验证'!$B$51:$I$51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5.4338959999999998</c:v>
                </c:pt>
                <c:pt idx="2">
                  <c:v>2.017544</c:v>
                </c:pt>
                <c:pt idx="3">
                  <c:v>1.284503</c:v>
                </c:pt>
                <c:pt idx="4">
                  <c:v>0.76421499999999998</c:v>
                </c:pt>
                <c:pt idx="5">
                  <c:v>0.49951400000000001</c:v>
                </c:pt>
                <c:pt idx="6">
                  <c:v>0.10687000000000001</c:v>
                </c:pt>
                <c:pt idx="7">
                  <c:v>5.1684000000000001E-2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CFE-4C33-8E13-54A9C5CFF8F0}"/>
            </c:ext>
          </c:extLst>
        </c:ser>
        <c:ser>
          <c:idx val="50"/>
          <c:order val="5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验证'!$B$52:$I$52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2.4085909999999999</c:v>
                </c:pt>
                <c:pt idx="2">
                  <c:v>0.88624400000000003</c:v>
                </c:pt>
                <c:pt idx="3">
                  <c:v>0.24402399999999999</c:v>
                </c:pt>
                <c:pt idx="4">
                  <c:v>0.247109</c:v>
                </c:pt>
                <c:pt idx="5">
                  <c:v>0.110363</c:v>
                </c:pt>
                <c:pt idx="6">
                  <c:v>0.110363</c:v>
                </c:pt>
                <c:pt idx="7">
                  <c:v>5.0882999999999998E-2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CFE-4C33-8E13-54A9C5CFF8F0}"/>
            </c:ext>
          </c:extLst>
        </c:ser>
        <c:ser>
          <c:idx val="51"/>
          <c:order val="51"/>
          <c:spPr>
            <a:ln w="28575" cap="rnd">
              <a:solidFill>
                <a:schemeClr val="accent3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验证'!$B$53:$I$53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6.8333940000000002</c:v>
                </c:pt>
                <c:pt idx="3">
                  <c:v>0.69769899999999996</c:v>
                </c:pt>
                <c:pt idx="4">
                  <c:v>0.178809</c:v>
                </c:pt>
                <c:pt idx="5">
                  <c:v>0.16659499999999999</c:v>
                </c:pt>
                <c:pt idx="6">
                  <c:v>0.12645999999999999</c:v>
                </c:pt>
                <c:pt idx="7">
                  <c:v>5.1601000000000001E-2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CFE-4C33-8E13-54A9C5CFF8F0}"/>
            </c:ext>
          </c:extLst>
        </c:ser>
        <c:ser>
          <c:idx val="52"/>
          <c:order val="52"/>
          <c:spPr>
            <a:ln w="28575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验证'!$B$54:$I$54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5.1133430000000004</c:v>
                </c:pt>
                <c:pt idx="2">
                  <c:v>0.885907</c:v>
                </c:pt>
                <c:pt idx="3">
                  <c:v>0.123705</c:v>
                </c:pt>
                <c:pt idx="4">
                  <c:v>0.12293900000000001</c:v>
                </c:pt>
                <c:pt idx="5">
                  <c:v>0.110262</c:v>
                </c:pt>
                <c:pt idx="6">
                  <c:v>7.0110000000000006E-2</c:v>
                </c:pt>
                <c:pt idx="7">
                  <c:v>5.1214999999999997E-2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CFE-4C33-8E13-54A9C5CFF8F0}"/>
            </c:ext>
          </c:extLst>
        </c:ser>
        <c:ser>
          <c:idx val="53"/>
          <c:order val="53"/>
          <c:spPr>
            <a:ln w="28575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验证'!$B$55:$I$55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4.5250539999999999</c:v>
                </c:pt>
                <c:pt idx="3">
                  <c:v>1.4463440000000001</c:v>
                </c:pt>
                <c:pt idx="4">
                  <c:v>0.19627500000000001</c:v>
                </c:pt>
                <c:pt idx="5">
                  <c:v>0.16272400000000001</c:v>
                </c:pt>
                <c:pt idx="6">
                  <c:v>0.12895100000000001</c:v>
                </c:pt>
                <c:pt idx="7">
                  <c:v>5.0368000000000003E-2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CFE-4C33-8E13-54A9C5CFF8F0}"/>
            </c:ext>
          </c:extLst>
        </c:ser>
        <c:ser>
          <c:idx val="54"/>
          <c:order val="54"/>
          <c:spPr>
            <a:ln w="28575" cap="rnd">
              <a:solidFill>
                <a:schemeClr val="accent3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验证'!$B$56:$I$56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1.2013039999999999</c:v>
                </c:pt>
                <c:pt idx="4">
                  <c:v>0.27304600000000001</c:v>
                </c:pt>
                <c:pt idx="5">
                  <c:v>0.28527999999999998</c:v>
                </c:pt>
                <c:pt idx="6">
                  <c:v>6.7699999999999996E-2</c:v>
                </c:pt>
                <c:pt idx="7">
                  <c:v>5.1116000000000002E-2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CFE-4C33-8E13-54A9C5CFF8F0}"/>
            </c:ext>
          </c:extLst>
        </c:ser>
        <c:ser>
          <c:idx val="55"/>
          <c:order val="55"/>
          <c:spPr>
            <a:ln w="28575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验证'!$B$57:$I$57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1.521061</c:v>
                </c:pt>
                <c:pt idx="3">
                  <c:v>1.423899</c:v>
                </c:pt>
                <c:pt idx="4">
                  <c:v>0.30074200000000001</c:v>
                </c:pt>
                <c:pt idx="5">
                  <c:v>0.256465</c:v>
                </c:pt>
                <c:pt idx="6">
                  <c:v>9.1304999999999997E-2</c:v>
                </c:pt>
                <c:pt idx="7">
                  <c:v>5.1485000000000003E-2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CFE-4C33-8E13-54A9C5CFF8F0}"/>
            </c:ext>
          </c:extLst>
        </c:ser>
        <c:ser>
          <c:idx val="56"/>
          <c:order val="56"/>
          <c:spPr>
            <a:ln w="28575" cap="rnd">
              <a:solidFill>
                <a:schemeClr val="accent3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验证'!$B$58:$I$58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4.5900550000000004</c:v>
                </c:pt>
                <c:pt idx="2">
                  <c:v>3.5658660000000002</c:v>
                </c:pt>
                <c:pt idx="3">
                  <c:v>3.5056620000000001</c:v>
                </c:pt>
                <c:pt idx="4">
                  <c:v>1.8849579999999999</c:v>
                </c:pt>
                <c:pt idx="5">
                  <c:v>0.23971000000000001</c:v>
                </c:pt>
                <c:pt idx="6">
                  <c:v>8.7847999999999996E-2</c:v>
                </c:pt>
                <c:pt idx="7">
                  <c:v>5.1152999999999997E-2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CFE-4C33-8E13-54A9C5CFF8F0}"/>
            </c:ext>
          </c:extLst>
        </c:ser>
        <c:ser>
          <c:idx val="57"/>
          <c:order val="57"/>
          <c:spPr>
            <a:ln w="28575" cap="rnd">
              <a:solidFill>
                <a:schemeClr val="accent3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验证'!$B$59:$I$59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0.124124</c:v>
                </c:pt>
                <c:pt idx="6">
                  <c:v>0.120562</c:v>
                </c:pt>
                <c:pt idx="7">
                  <c:v>5.0110000000000002E-2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CFE-4C33-8E13-54A9C5CFF8F0}"/>
            </c:ext>
          </c:extLst>
        </c:ser>
        <c:ser>
          <c:idx val="58"/>
          <c:order val="58"/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验证'!$B$60:$I$60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2.783398</c:v>
                </c:pt>
                <c:pt idx="2">
                  <c:v>0.88722999999999996</c:v>
                </c:pt>
                <c:pt idx="3">
                  <c:v>0.23116500000000001</c:v>
                </c:pt>
                <c:pt idx="4">
                  <c:v>0.231854</c:v>
                </c:pt>
                <c:pt idx="5">
                  <c:v>0.14471700000000001</c:v>
                </c:pt>
                <c:pt idx="6">
                  <c:v>0.12193900000000001</c:v>
                </c:pt>
                <c:pt idx="7">
                  <c:v>5.0264999999999997E-2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CFE-4C33-8E13-54A9C5CFF8F0}"/>
            </c:ext>
          </c:extLst>
        </c:ser>
        <c:ser>
          <c:idx val="59"/>
          <c:order val="59"/>
          <c:spPr>
            <a:ln w="28575" cap="rnd">
              <a:solidFill>
                <a:schemeClr val="accent3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验证'!$B$61:$I$61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1.400908</c:v>
                </c:pt>
                <c:pt idx="2">
                  <c:v>1.383877</c:v>
                </c:pt>
                <c:pt idx="3">
                  <c:v>1.213627</c:v>
                </c:pt>
                <c:pt idx="4">
                  <c:v>0.96327499999999999</c:v>
                </c:pt>
                <c:pt idx="5">
                  <c:v>0.117329</c:v>
                </c:pt>
                <c:pt idx="6">
                  <c:v>0.117329</c:v>
                </c:pt>
                <c:pt idx="7">
                  <c:v>5.1156E-2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CFE-4C33-8E13-54A9C5CFF8F0}"/>
            </c:ext>
          </c:extLst>
        </c:ser>
        <c:ser>
          <c:idx val="60"/>
          <c:order val="60"/>
          <c:spPr>
            <a:ln w="28575" cap="rnd">
              <a:solidFill>
                <a:schemeClr val="accent3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验证'!$B$62:$I$62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3.0890499999999999</c:v>
                </c:pt>
                <c:pt idx="2">
                  <c:v>0.19336600000000001</c:v>
                </c:pt>
                <c:pt idx="3">
                  <c:v>0.52546199999999998</c:v>
                </c:pt>
                <c:pt idx="4">
                  <c:v>0.52249100000000004</c:v>
                </c:pt>
                <c:pt idx="5">
                  <c:v>0.49774499999999999</c:v>
                </c:pt>
                <c:pt idx="6">
                  <c:v>0.12981300000000001</c:v>
                </c:pt>
                <c:pt idx="7">
                  <c:v>5.1247000000000001E-2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CFE-4C33-8E13-54A9C5CFF8F0}"/>
            </c:ext>
          </c:extLst>
        </c:ser>
        <c:ser>
          <c:idx val="61"/>
          <c:order val="61"/>
          <c:spPr>
            <a:ln w="28575" cap="rnd">
              <a:solidFill>
                <a:schemeClr val="accent3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验证'!$B$63:$I$63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0.97662099999999996</c:v>
                </c:pt>
                <c:pt idx="3">
                  <c:v>0.57992999999999995</c:v>
                </c:pt>
                <c:pt idx="4">
                  <c:v>0.362954</c:v>
                </c:pt>
                <c:pt idx="5">
                  <c:v>0.18263299999999999</c:v>
                </c:pt>
                <c:pt idx="6">
                  <c:v>0.129915</c:v>
                </c:pt>
                <c:pt idx="7">
                  <c:v>5.0638000000000002E-2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CFE-4C33-8E13-54A9C5CFF8F0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验证'!$B$64:$I$64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3.5996589999999999</c:v>
                </c:pt>
                <c:pt idx="2">
                  <c:v>2.6761409999999999</c:v>
                </c:pt>
                <c:pt idx="3">
                  <c:v>0.99117500000000003</c:v>
                </c:pt>
                <c:pt idx="4">
                  <c:v>0.99420799999999998</c:v>
                </c:pt>
                <c:pt idx="5">
                  <c:v>0.359431</c:v>
                </c:pt>
                <c:pt idx="6">
                  <c:v>7.2968000000000005E-2</c:v>
                </c:pt>
                <c:pt idx="7">
                  <c:v>5.0428000000000001E-2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CFE-4C33-8E13-54A9C5CFF8F0}"/>
            </c:ext>
          </c:extLst>
        </c:ser>
        <c:ser>
          <c:idx val="63"/>
          <c:order val="63"/>
          <c:spPr>
            <a:ln w="28575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验证'!$B$65:$I$65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2.4122620000000001</c:v>
                </c:pt>
                <c:pt idx="3">
                  <c:v>0.71690900000000002</c:v>
                </c:pt>
                <c:pt idx="4">
                  <c:v>0.27592299999999997</c:v>
                </c:pt>
                <c:pt idx="5">
                  <c:v>0.12431499999999999</c:v>
                </c:pt>
                <c:pt idx="6">
                  <c:v>8.8535000000000003E-2</c:v>
                </c:pt>
                <c:pt idx="7">
                  <c:v>5.0840999999999997E-2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CFE-4C33-8E13-54A9C5CFF8F0}"/>
            </c:ext>
          </c:extLst>
        </c:ser>
        <c:ser>
          <c:idx val="64"/>
          <c:order val="64"/>
          <c:spPr>
            <a:ln w="28575" cap="rnd">
              <a:solidFill>
                <a:schemeClr val="accent3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验证'!$B$66:$I$66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0.198624</c:v>
                </c:pt>
                <c:pt idx="3">
                  <c:v>0.182003</c:v>
                </c:pt>
                <c:pt idx="4">
                  <c:v>0.18198900000000001</c:v>
                </c:pt>
                <c:pt idx="5">
                  <c:v>0.13576099999999999</c:v>
                </c:pt>
                <c:pt idx="6">
                  <c:v>9.0851000000000001E-2</c:v>
                </c:pt>
                <c:pt idx="7">
                  <c:v>5.1830000000000001E-2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1CFE-4C33-8E13-54A9C5CFF8F0}"/>
            </c:ext>
          </c:extLst>
        </c:ser>
        <c:ser>
          <c:idx val="65"/>
          <c:order val="65"/>
          <c:spPr>
            <a:ln w="28575" cap="rnd">
              <a:solidFill>
                <a:schemeClr val="accent3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验证'!$B$67:$I$67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6.3642399999999997</c:v>
                </c:pt>
                <c:pt idx="2">
                  <c:v>0.97440099999999996</c:v>
                </c:pt>
                <c:pt idx="3">
                  <c:v>0.32630399999999998</c:v>
                </c:pt>
                <c:pt idx="4">
                  <c:v>0.20349500000000001</c:v>
                </c:pt>
                <c:pt idx="5">
                  <c:v>0.12706000000000001</c:v>
                </c:pt>
                <c:pt idx="6">
                  <c:v>9.5500000000000002E-2</c:v>
                </c:pt>
                <c:pt idx="7">
                  <c:v>5.1006000000000003E-2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CFE-4C33-8E13-54A9C5CFF8F0}"/>
            </c:ext>
          </c:extLst>
        </c:ser>
        <c:ser>
          <c:idx val="66"/>
          <c:order val="66"/>
          <c:spPr>
            <a:ln w="28575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验证'!$B$68:$I$68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0.69751600000000002</c:v>
                </c:pt>
                <c:pt idx="3">
                  <c:v>0.30251299999999998</c:v>
                </c:pt>
                <c:pt idx="4">
                  <c:v>8.1443000000000002E-2</c:v>
                </c:pt>
                <c:pt idx="5">
                  <c:v>8.1057000000000004E-2</c:v>
                </c:pt>
                <c:pt idx="6">
                  <c:v>8.7598999999999996E-2</c:v>
                </c:pt>
                <c:pt idx="7">
                  <c:v>5.0047000000000001E-2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1CFE-4C33-8E13-54A9C5CFF8F0}"/>
            </c:ext>
          </c:extLst>
        </c:ser>
        <c:ser>
          <c:idx val="67"/>
          <c:order val="67"/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验证'!$B$69:$I$69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6.645696</c:v>
                </c:pt>
                <c:pt idx="3">
                  <c:v>3.577623</c:v>
                </c:pt>
                <c:pt idx="4">
                  <c:v>0.92556499999999997</c:v>
                </c:pt>
                <c:pt idx="5">
                  <c:v>0.143119</c:v>
                </c:pt>
                <c:pt idx="6">
                  <c:v>0.116771</c:v>
                </c:pt>
                <c:pt idx="7">
                  <c:v>5.0515999999999998E-2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CFE-4C33-8E13-54A9C5CFF8F0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tint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验证'!$B$70:$I$70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3.0832899999999999</c:v>
                </c:pt>
                <c:pt idx="2">
                  <c:v>1.0109570000000001</c:v>
                </c:pt>
                <c:pt idx="3">
                  <c:v>0.35084100000000001</c:v>
                </c:pt>
                <c:pt idx="4">
                  <c:v>0.35101399999999999</c:v>
                </c:pt>
                <c:pt idx="5">
                  <c:v>0.18037300000000001</c:v>
                </c:pt>
                <c:pt idx="6">
                  <c:v>0.110385</c:v>
                </c:pt>
                <c:pt idx="7">
                  <c:v>5.1159000000000003E-2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CFE-4C33-8E13-54A9C5CFF8F0}"/>
            </c:ext>
          </c:extLst>
        </c:ser>
        <c:ser>
          <c:idx val="69"/>
          <c:order val="69"/>
          <c:spPr>
            <a:ln w="28575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验证'!$B$71:$I$71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5.1538740000000001</c:v>
                </c:pt>
                <c:pt idx="2">
                  <c:v>4.4444920000000003</c:v>
                </c:pt>
                <c:pt idx="3">
                  <c:v>2.3761830000000002</c:v>
                </c:pt>
                <c:pt idx="4">
                  <c:v>0.53698299999999999</c:v>
                </c:pt>
                <c:pt idx="5">
                  <c:v>0.16243299999999999</c:v>
                </c:pt>
                <c:pt idx="6">
                  <c:v>9.0180999999999997E-2</c:v>
                </c:pt>
                <c:pt idx="7">
                  <c:v>5.0950000000000002E-2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CFE-4C33-8E13-54A9C5CFF8F0}"/>
            </c:ext>
          </c:extLst>
        </c:ser>
        <c:ser>
          <c:idx val="70"/>
          <c:order val="70"/>
          <c:spPr>
            <a:ln w="28575" cap="rnd">
              <a:solidFill>
                <a:schemeClr val="accent3">
                  <a:tint val="7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验证'!$B$72:$I$72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1.088284</c:v>
                </c:pt>
                <c:pt idx="2">
                  <c:v>0.46788400000000002</c:v>
                </c:pt>
                <c:pt idx="3">
                  <c:v>0.28286499999999998</c:v>
                </c:pt>
                <c:pt idx="4">
                  <c:v>0.27949200000000002</c:v>
                </c:pt>
                <c:pt idx="5">
                  <c:v>0.178707</c:v>
                </c:pt>
                <c:pt idx="6">
                  <c:v>0.110363</c:v>
                </c:pt>
                <c:pt idx="7">
                  <c:v>5.0985999999999997E-2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CFE-4C33-8E13-54A9C5CFF8F0}"/>
            </c:ext>
          </c:extLst>
        </c:ser>
        <c:ser>
          <c:idx val="71"/>
          <c:order val="71"/>
          <c:spPr>
            <a:ln w="28575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验证'!$B$73:$I$73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1.470944</c:v>
                </c:pt>
                <c:pt idx="3">
                  <c:v>1.4838070000000001</c:v>
                </c:pt>
                <c:pt idx="4">
                  <c:v>0.19187399999999999</c:v>
                </c:pt>
                <c:pt idx="5">
                  <c:v>9.0035000000000004E-2</c:v>
                </c:pt>
                <c:pt idx="6">
                  <c:v>7.0490999999999998E-2</c:v>
                </c:pt>
                <c:pt idx="7">
                  <c:v>5.0598999999999998E-2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CFE-4C33-8E13-54A9C5CFF8F0}"/>
            </c:ext>
          </c:extLst>
        </c:ser>
        <c:ser>
          <c:idx val="72"/>
          <c:order val="72"/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验证'!$B$74:$I$74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0.59525799999999995</c:v>
                </c:pt>
                <c:pt idx="3">
                  <c:v>0.25695499999999999</c:v>
                </c:pt>
                <c:pt idx="4">
                  <c:v>0.25650000000000001</c:v>
                </c:pt>
                <c:pt idx="5">
                  <c:v>0.15228</c:v>
                </c:pt>
                <c:pt idx="6">
                  <c:v>9.3673999999999993E-2</c:v>
                </c:pt>
                <c:pt idx="7">
                  <c:v>5.0455E-2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CFE-4C33-8E13-54A9C5CFF8F0}"/>
            </c:ext>
          </c:extLst>
        </c:ser>
        <c:ser>
          <c:idx val="73"/>
          <c:order val="73"/>
          <c:spPr>
            <a:ln w="28575" cap="rnd">
              <a:solidFill>
                <a:schemeClr val="accent3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验证'!$B$75:$I$75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5.1961560000000002</c:v>
                </c:pt>
                <c:pt idx="3">
                  <c:v>2.3334000000000001</c:v>
                </c:pt>
                <c:pt idx="4">
                  <c:v>1.749716</c:v>
                </c:pt>
                <c:pt idx="5">
                  <c:v>0.14361099999999999</c:v>
                </c:pt>
                <c:pt idx="6">
                  <c:v>9.0150999999999995E-2</c:v>
                </c:pt>
                <c:pt idx="7">
                  <c:v>5.1629000000000001E-2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1CFE-4C33-8E13-54A9C5CFF8F0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验证'!$B$76:$I$76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0.22872400000000001</c:v>
                </c:pt>
                <c:pt idx="4">
                  <c:v>0.124608</c:v>
                </c:pt>
                <c:pt idx="5">
                  <c:v>0.12474</c:v>
                </c:pt>
                <c:pt idx="6">
                  <c:v>0.110114</c:v>
                </c:pt>
                <c:pt idx="7">
                  <c:v>5.0934E-2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1CFE-4C33-8E13-54A9C5CFF8F0}"/>
            </c:ext>
          </c:extLst>
        </c:ser>
        <c:ser>
          <c:idx val="75"/>
          <c:order val="75"/>
          <c:spPr>
            <a:ln w="28575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验证'!$B$77:$I$77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6.7561059999999999</c:v>
                </c:pt>
                <c:pt idx="3">
                  <c:v>1.4852190000000001</c:v>
                </c:pt>
                <c:pt idx="4">
                  <c:v>0.19405900000000001</c:v>
                </c:pt>
                <c:pt idx="5">
                  <c:v>0.120155</c:v>
                </c:pt>
                <c:pt idx="6">
                  <c:v>7.0471000000000006E-2</c:v>
                </c:pt>
                <c:pt idx="7">
                  <c:v>5.1487999999999999E-2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1CFE-4C33-8E13-54A9C5CFF8F0}"/>
            </c:ext>
          </c:extLst>
        </c:ser>
        <c:ser>
          <c:idx val="76"/>
          <c:order val="76"/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验证'!$B$78:$I$78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1.466145</c:v>
                </c:pt>
                <c:pt idx="3">
                  <c:v>1.4668509999999999</c:v>
                </c:pt>
                <c:pt idx="4">
                  <c:v>0.57549499999999998</c:v>
                </c:pt>
                <c:pt idx="5">
                  <c:v>0.51223799999999997</c:v>
                </c:pt>
                <c:pt idx="6">
                  <c:v>0.129607</c:v>
                </c:pt>
                <c:pt idx="7">
                  <c:v>5.0708999999999997E-2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1CFE-4C33-8E13-54A9C5CFF8F0}"/>
            </c:ext>
          </c:extLst>
        </c:ser>
        <c:ser>
          <c:idx val="77"/>
          <c:order val="77"/>
          <c:spPr>
            <a:ln w="28575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验证'!$B$79:$I$79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1.08091</c:v>
                </c:pt>
                <c:pt idx="3">
                  <c:v>0.77195899999999995</c:v>
                </c:pt>
                <c:pt idx="4">
                  <c:v>0.122082</c:v>
                </c:pt>
                <c:pt idx="5">
                  <c:v>0.123072</c:v>
                </c:pt>
                <c:pt idx="6">
                  <c:v>0.120562</c:v>
                </c:pt>
                <c:pt idx="7">
                  <c:v>5.008E-2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1CFE-4C33-8E13-54A9C5CFF8F0}"/>
            </c:ext>
          </c:extLst>
        </c:ser>
        <c:ser>
          <c:idx val="78"/>
          <c:order val="78"/>
          <c:spPr>
            <a:ln w="28575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验证'!$B$80:$I$80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2.0095860000000001</c:v>
                </c:pt>
                <c:pt idx="2">
                  <c:v>1.421106</c:v>
                </c:pt>
                <c:pt idx="3">
                  <c:v>0.343864</c:v>
                </c:pt>
                <c:pt idx="4">
                  <c:v>0.33017800000000003</c:v>
                </c:pt>
                <c:pt idx="5">
                  <c:v>0.49177999999999999</c:v>
                </c:pt>
                <c:pt idx="6">
                  <c:v>0.105285</c:v>
                </c:pt>
                <c:pt idx="7">
                  <c:v>5.185E-2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1CFE-4C33-8E13-54A9C5CFF8F0}"/>
            </c:ext>
          </c:extLst>
        </c:ser>
        <c:ser>
          <c:idx val="79"/>
          <c:order val="79"/>
          <c:spPr>
            <a:ln w="28575" cap="rnd">
              <a:solidFill>
                <a:schemeClr val="accent3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验证'!$B$81:$I$81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2.430132</c:v>
                </c:pt>
                <c:pt idx="3">
                  <c:v>0.88183299999999998</c:v>
                </c:pt>
                <c:pt idx="4">
                  <c:v>0.31636799999999998</c:v>
                </c:pt>
                <c:pt idx="5">
                  <c:v>0.135022</c:v>
                </c:pt>
                <c:pt idx="6">
                  <c:v>8.6930999999999994E-2</c:v>
                </c:pt>
                <c:pt idx="7">
                  <c:v>5.0694000000000003E-2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1CFE-4C33-8E13-54A9C5CFF8F0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验证'!$B$82:$I$82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4.6005019999999996</c:v>
                </c:pt>
                <c:pt idx="2">
                  <c:v>3.5933440000000001</c:v>
                </c:pt>
                <c:pt idx="3">
                  <c:v>3.686283</c:v>
                </c:pt>
                <c:pt idx="4">
                  <c:v>0.29817199999999999</c:v>
                </c:pt>
                <c:pt idx="5">
                  <c:v>0.23965400000000001</c:v>
                </c:pt>
                <c:pt idx="6">
                  <c:v>0.12678400000000001</c:v>
                </c:pt>
                <c:pt idx="7">
                  <c:v>5.1205000000000001E-2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1CFE-4C33-8E13-54A9C5CFF8F0}"/>
            </c:ext>
          </c:extLst>
        </c:ser>
        <c:ser>
          <c:idx val="81"/>
          <c:order val="81"/>
          <c:spPr>
            <a:ln w="2857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验证'!$B$83:$I$83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3.1240519999999998</c:v>
                </c:pt>
                <c:pt idx="3">
                  <c:v>1.123753</c:v>
                </c:pt>
                <c:pt idx="4">
                  <c:v>0.25251200000000001</c:v>
                </c:pt>
                <c:pt idx="5">
                  <c:v>0.12278</c:v>
                </c:pt>
                <c:pt idx="6">
                  <c:v>0.120562</c:v>
                </c:pt>
                <c:pt idx="7">
                  <c:v>5.0208999999999997E-2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1CFE-4C33-8E13-54A9C5CFF8F0}"/>
            </c:ext>
          </c:extLst>
        </c:ser>
        <c:ser>
          <c:idx val="82"/>
          <c:order val="82"/>
          <c:spPr>
            <a:ln w="28575" cap="rnd">
              <a:solidFill>
                <a:schemeClr val="accent3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验证'!$B$84:$I$84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2.0128219999999999</c:v>
                </c:pt>
                <c:pt idx="2">
                  <c:v>1.205613</c:v>
                </c:pt>
                <c:pt idx="3">
                  <c:v>1.1622600000000001</c:v>
                </c:pt>
                <c:pt idx="4">
                  <c:v>1.1641870000000001</c:v>
                </c:pt>
                <c:pt idx="5">
                  <c:v>0.16609299999999999</c:v>
                </c:pt>
                <c:pt idx="6">
                  <c:v>9.1994999999999993E-2</c:v>
                </c:pt>
                <c:pt idx="7">
                  <c:v>5.1808E-2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1CFE-4C33-8E13-54A9C5CFF8F0}"/>
            </c:ext>
          </c:extLst>
        </c:ser>
        <c:ser>
          <c:idx val="83"/>
          <c:order val="83"/>
          <c:spPr>
            <a:ln w="28575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验证'!$B$85:$I$85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0.120562</c:v>
                </c:pt>
                <c:pt idx="6">
                  <c:v>8.5743E-2</c:v>
                </c:pt>
                <c:pt idx="7">
                  <c:v>5.0383999999999998E-2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1CFE-4C33-8E13-54A9C5CFF8F0}"/>
            </c:ext>
          </c:extLst>
        </c:ser>
        <c:ser>
          <c:idx val="84"/>
          <c:order val="84"/>
          <c:spPr>
            <a:ln w="2857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验证'!$B$86:$I$86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1.526662</c:v>
                </c:pt>
                <c:pt idx="2">
                  <c:v>1.4140870000000001</c:v>
                </c:pt>
                <c:pt idx="3">
                  <c:v>1.2857259999999999</c:v>
                </c:pt>
                <c:pt idx="4">
                  <c:v>0.29487799999999997</c:v>
                </c:pt>
                <c:pt idx="5">
                  <c:v>0.291792</c:v>
                </c:pt>
                <c:pt idx="6">
                  <c:v>0.13101699999999999</c:v>
                </c:pt>
                <c:pt idx="7">
                  <c:v>5.1596000000000003E-2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1CFE-4C33-8E13-54A9C5CFF8F0}"/>
            </c:ext>
          </c:extLst>
        </c:ser>
        <c:ser>
          <c:idx val="85"/>
          <c:order val="85"/>
          <c:spPr>
            <a:ln w="28575" cap="rnd">
              <a:solidFill>
                <a:schemeClr val="accent3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验证'!$B$87:$I$87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2.4721790000000001</c:v>
                </c:pt>
                <c:pt idx="3">
                  <c:v>0.86014999999999997</c:v>
                </c:pt>
                <c:pt idx="4">
                  <c:v>0.30266399999999999</c:v>
                </c:pt>
                <c:pt idx="5">
                  <c:v>0.49593999999999999</c:v>
                </c:pt>
                <c:pt idx="6">
                  <c:v>0.104492</c:v>
                </c:pt>
                <c:pt idx="7">
                  <c:v>5.1482E-2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1CFE-4C33-8E13-54A9C5CFF8F0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验证'!$B$88:$I$88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4.5900550000000004</c:v>
                </c:pt>
                <c:pt idx="2">
                  <c:v>0.67902700000000005</c:v>
                </c:pt>
                <c:pt idx="3">
                  <c:v>0.67889100000000002</c:v>
                </c:pt>
                <c:pt idx="4">
                  <c:v>0.13838</c:v>
                </c:pt>
                <c:pt idx="5">
                  <c:v>8.3252999999999994E-2</c:v>
                </c:pt>
                <c:pt idx="6">
                  <c:v>8.6382E-2</c:v>
                </c:pt>
                <c:pt idx="7">
                  <c:v>4.9415000000000001E-2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1CFE-4C33-8E13-54A9C5CFF8F0}"/>
            </c:ext>
          </c:extLst>
        </c:ser>
        <c:ser>
          <c:idx val="87"/>
          <c:order val="87"/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验证'!$B$89:$I$89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3.0874990000000002</c:v>
                </c:pt>
                <c:pt idx="3">
                  <c:v>1.114843</c:v>
                </c:pt>
                <c:pt idx="4">
                  <c:v>0.50791399999999998</c:v>
                </c:pt>
                <c:pt idx="5">
                  <c:v>0.49346299999999998</c:v>
                </c:pt>
                <c:pt idx="6">
                  <c:v>0.10537000000000001</c:v>
                </c:pt>
                <c:pt idx="7">
                  <c:v>5.1505000000000002E-2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1CFE-4C33-8E13-54A9C5CFF8F0}"/>
            </c:ext>
          </c:extLst>
        </c:ser>
        <c:ser>
          <c:idx val="88"/>
          <c:order val="88"/>
          <c:spPr>
            <a:ln w="28575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验证'!$B$90:$I$90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0.36049700000000001</c:v>
                </c:pt>
                <c:pt idx="3">
                  <c:v>0.21041899999999999</c:v>
                </c:pt>
                <c:pt idx="4">
                  <c:v>0.20981900000000001</c:v>
                </c:pt>
                <c:pt idx="5">
                  <c:v>0.110385</c:v>
                </c:pt>
                <c:pt idx="6">
                  <c:v>0.110385</c:v>
                </c:pt>
                <c:pt idx="7">
                  <c:v>5.0859000000000001E-2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1CFE-4C33-8E13-54A9C5CFF8F0}"/>
            </c:ext>
          </c:extLst>
        </c:ser>
        <c:ser>
          <c:idx val="89"/>
          <c:order val="89"/>
          <c:spPr>
            <a:ln w="28575" cap="rnd">
              <a:solidFill>
                <a:schemeClr val="accent3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验证'!$B$91:$I$91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2.7487330000000001</c:v>
                </c:pt>
                <c:pt idx="3">
                  <c:v>0.69653399999999999</c:v>
                </c:pt>
                <c:pt idx="4">
                  <c:v>0.17663999999999999</c:v>
                </c:pt>
                <c:pt idx="5">
                  <c:v>0.13689399999999999</c:v>
                </c:pt>
                <c:pt idx="6">
                  <c:v>9.1550000000000006E-2</c:v>
                </c:pt>
                <c:pt idx="7">
                  <c:v>5.1329E-2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1CFE-4C33-8E13-54A9C5CFF8F0}"/>
            </c:ext>
          </c:extLst>
        </c:ser>
        <c:ser>
          <c:idx val="90"/>
          <c:order val="90"/>
          <c:spPr>
            <a:ln w="28575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验证'!$B$92:$I$92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0.34112700000000001</c:v>
                </c:pt>
                <c:pt idx="3">
                  <c:v>0.34204600000000002</c:v>
                </c:pt>
                <c:pt idx="4">
                  <c:v>0.122984</c:v>
                </c:pt>
                <c:pt idx="5">
                  <c:v>0.12446500000000001</c:v>
                </c:pt>
                <c:pt idx="6">
                  <c:v>0.113521</c:v>
                </c:pt>
                <c:pt idx="7">
                  <c:v>5.0279999999999998E-2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1CFE-4C33-8E13-54A9C5CFF8F0}"/>
            </c:ext>
          </c:extLst>
        </c:ser>
        <c:ser>
          <c:idx val="91"/>
          <c:order val="91"/>
          <c:spPr>
            <a:ln w="28575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验证'!$B$93:$I$93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6.645696</c:v>
                </c:pt>
                <c:pt idx="3">
                  <c:v>0.68994299999999997</c:v>
                </c:pt>
                <c:pt idx="4">
                  <c:v>0.23152700000000001</c:v>
                </c:pt>
                <c:pt idx="5">
                  <c:v>0.14167299999999999</c:v>
                </c:pt>
                <c:pt idx="6">
                  <c:v>7.2396000000000002E-2</c:v>
                </c:pt>
                <c:pt idx="7">
                  <c:v>5.0653999999999998E-2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1CFE-4C33-8E13-54A9C5CFF8F0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验证'!$B$94:$I$94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2.0128219999999999</c:v>
                </c:pt>
                <c:pt idx="2">
                  <c:v>0.35400199999999998</c:v>
                </c:pt>
                <c:pt idx="3">
                  <c:v>0.35511300000000001</c:v>
                </c:pt>
                <c:pt idx="4">
                  <c:v>0.26760200000000001</c:v>
                </c:pt>
                <c:pt idx="5">
                  <c:v>0.28609099999999998</c:v>
                </c:pt>
                <c:pt idx="6">
                  <c:v>0.12937399999999999</c:v>
                </c:pt>
                <c:pt idx="7">
                  <c:v>5.0896999999999998E-2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1CFE-4C33-8E13-54A9C5CFF8F0}"/>
            </c:ext>
          </c:extLst>
        </c:ser>
        <c:ser>
          <c:idx val="93"/>
          <c:order val="93"/>
          <c:spPr>
            <a:ln w="28575" cap="rnd">
              <a:solidFill>
                <a:schemeClr val="accent3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验证'!$B$95:$I$95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5.1538740000000001</c:v>
                </c:pt>
                <c:pt idx="2">
                  <c:v>4.4444920000000003</c:v>
                </c:pt>
                <c:pt idx="3">
                  <c:v>1.4963139999999999</c:v>
                </c:pt>
                <c:pt idx="4">
                  <c:v>0.58024200000000004</c:v>
                </c:pt>
                <c:pt idx="5">
                  <c:v>0.16448299999999999</c:v>
                </c:pt>
                <c:pt idx="6">
                  <c:v>0.12826000000000001</c:v>
                </c:pt>
                <c:pt idx="7">
                  <c:v>5.0904999999999999E-2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1CFE-4C33-8E13-54A9C5CFF8F0}"/>
            </c:ext>
          </c:extLst>
        </c:ser>
        <c:ser>
          <c:idx val="94"/>
          <c:order val="94"/>
          <c:spPr>
            <a:ln w="28575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验证'!$B$96:$I$96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0.76217999999999997</c:v>
                </c:pt>
                <c:pt idx="3">
                  <c:v>0.76194099999999998</c:v>
                </c:pt>
                <c:pt idx="4">
                  <c:v>0.40082600000000002</c:v>
                </c:pt>
                <c:pt idx="5">
                  <c:v>0.11350399999999999</c:v>
                </c:pt>
                <c:pt idx="6">
                  <c:v>6.8707000000000004E-2</c:v>
                </c:pt>
                <c:pt idx="7">
                  <c:v>5.0743999999999997E-2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1CFE-4C33-8E13-54A9C5CFF8F0}"/>
            </c:ext>
          </c:extLst>
        </c:ser>
        <c:ser>
          <c:idx val="95"/>
          <c:order val="95"/>
          <c:spPr>
            <a:ln w="28575" cap="rnd">
              <a:solidFill>
                <a:schemeClr val="accent3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验证'!$B$97:$I$97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1.521061</c:v>
                </c:pt>
                <c:pt idx="3">
                  <c:v>0.950214</c:v>
                </c:pt>
                <c:pt idx="4">
                  <c:v>0.38176100000000002</c:v>
                </c:pt>
                <c:pt idx="5">
                  <c:v>0.15887799999999999</c:v>
                </c:pt>
                <c:pt idx="6">
                  <c:v>7.2693999999999995E-2</c:v>
                </c:pt>
                <c:pt idx="7">
                  <c:v>5.0791999999999997E-2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1CFE-4C33-8E13-54A9C5CFF8F0}"/>
            </c:ext>
          </c:extLst>
        </c:ser>
        <c:ser>
          <c:idx val="96"/>
          <c:order val="96"/>
          <c:spPr>
            <a:ln w="28575" cap="rnd">
              <a:solidFill>
                <a:schemeClr val="accent3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验证'!$B$98:$I$98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5.1855279999999997</c:v>
                </c:pt>
                <c:pt idx="2">
                  <c:v>4.9692460000000001</c:v>
                </c:pt>
                <c:pt idx="3">
                  <c:v>4.978656</c:v>
                </c:pt>
                <c:pt idx="4">
                  <c:v>1.1539280000000001</c:v>
                </c:pt>
                <c:pt idx="5">
                  <c:v>0.15442600000000001</c:v>
                </c:pt>
                <c:pt idx="6">
                  <c:v>9.2016000000000001E-2</c:v>
                </c:pt>
                <c:pt idx="7">
                  <c:v>5.1924999999999999E-2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1CFE-4C33-8E13-54A9C5CFF8F0}"/>
            </c:ext>
          </c:extLst>
        </c:ser>
        <c:ser>
          <c:idx val="97"/>
          <c:order val="97"/>
          <c:spPr>
            <a:ln w="28575" cap="rnd">
              <a:solidFill>
                <a:schemeClr val="accent3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验证'!$B$99:$I$99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3.977671</c:v>
                </c:pt>
                <c:pt idx="3">
                  <c:v>0.74665700000000002</c:v>
                </c:pt>
                <c:pt idx="4">
                  <c:v>0.13608400000000001</c:v>
                </c:pt>
                <c:pt idx="5">
                  <c:v>0.14122100000000001</c:v>
                </c:pt>
                <c:pt idx="6">
                  <c:v>8.5677000000000003E-2</c:v>
                </c:pt>
                <c:pt idx="7">
                  <c:v>5.0473999999999998E-2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1CFE-4C33-8E13-54A9C5CFF8F0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验证'!$B$100:$I$100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1.3669009999999999</c:v>
                </c:pt>
                <c:pt idx="2">
                  <c:v>1.463649</c:v>
                </c:pt>
                <c:pt idx="3">
                  <c:v>1.1605760000000001</c:v>
                </c:pt>
                <c:pt idx="4">
                  <c:v>0.81659700000000002</c:v>
                </c:pt>
                <c:pt idx="5">
                  <c:v>0.81003099999999995</c:v>
                </c:pt>
                <c:pt idx="6">
                  <c:v>7.0569000000000007E-2</c:v>
                </c:pt>
                <c:pt idx="7">
                  <c:v>5.1394000000000002E-2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1CFE-4C33-8E13-54A9C5CFF8F0}"/>
            </c:ext>
          </c:extLst>
        </c:ser>
        <c:ser>
          <c:idx val="99"/>
          <c:order val="99"/>
          <c:spPr>
            <a:ln w="28575" cap="rnd">
              <a:solidFill>
                <a:schemeClr val="accent3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验证'!$B$101:$I$101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4.338495</c:v>
                </c:pt>
                <c:pt idx="3">
                  <c:v>1.1163749999999999</c:v>
                </c:pt>
                <c:pt idx="4">
                  <c:v>0.33058500000000002</c:v>
                </c:pt>
                <c:pt idx="5">
                  <c:v>0.119518</c:v>
                </c:pt>
                <c:pt idx="6">
                  <c:v>8.6847999999999995E-2</c:v>
                </c:pt>
                <c:pt idx="7">
                  <c:v>5.0658000000000002E-2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1CFE-4C33-8E13-54A9C5CFF8F0}"/>
            </c:ext>
          </c:extLst>
        </c:ser>
        <c:ser>
          <c:idx val="100"/>
          <c:order val="10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'S1_rank length 验证'!$B$102:$I$102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1.1000369999999999</c:v>
                </c:pt>
                <c:pt idx="3">
                  <c:v>0.77356599999999998</c:v>
                </c:pt>
                <c:pt idx="4">
                  <c:v>0.77553099999999997</c:v>
                </c:pt>
                <c:pt idx="5">
                  <c:v>0.50877300000000003</c:v>
                </c:pt>
                <c:pt idx="6">
                  <c:v>0.104744</c:v>
                </c:pt>
                <c:pt idx="7">
                  <c:v>5.1796000000000002E-2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1CFE-4C33-8E13-54A9C5CF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151"/>
        <c:axId val="107063551"/>
      </c:lineChart>
      <c:catAx>
        <c:axId val="10705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杆件搭建步骤数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3551"/>
        <c:crosses val="autoZero"/>
        <c:auto val="1"/>
        <c:lblAlgn val="ctr"/>
        <c:lblOffset val="100"/>
        <c:noMultiLvlLbl val="0"/>
      </c:catAx>
      <c:valAx>
        <c:axId val="1070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7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2-4DFC-B1C2-F9DD9F2A0C21}"/>
              </c:ext>
            </c:extLst>
          </c:dPt>
          <c:cat>
            <c:strRef>
              <c:f>'S1_rank length 验证'!$M$2:$M$102</c:f>
              <c:strCache>
                <c:ptCount val="101"/>
                <c:pt idx="0">
                  <c:v>CK</c:v>
                </c:pt>
                <c:pt idx="1">
                  <c:v>T</c:v>
                </c:pt>
                <c:pt idx="2">
                  <c:v>AW</c:v>
                </c:pt>
                <c:pt idx="3">
                  <c:v>BU</c:v>
                </c:pt>
                <c:pt idx="4">
                  <c:v>AG</c:v>
                </c:pt>
                <c:pt idx="5">
                  <c:v>BS</c:v>
                </c:pt>
                <c:pt idx="6">
                  <c:v>Z</c:v>
                </c:pt>
                <c:pt idx="7">
                  <c:v>CO</c:v>
                </c:pt>
                <c:pt idx="8">
                  <c:v>F</c:v>
                </c:pt>
                <c:pt idx="9">
                  <c:v>V</c:v>
                </c:pt>
                <c:pt idx="10">
                  <c:v>BG</c:v>
                </c:pt>
                <c:pt idx="11">
                  <c:v>B</c:v>
                </c:pt>
                <c:pt idx="12">
                  <c:v>W</c:v>
                </c:pt>
                <c:pt idx="13">
                  <c:v>AY</c:v>
                </c:pt>
                <c:pt idx="14">
                  <c:v>CQ</c:v>
                </c:pt>
                <c:pt idx="15">
                  <c:v>Y</c:v>
                </c:pt>
                <c:pt idx="16">
                  <c:v>AT</c:v>
                </c:pt>
                <c:pt idx="17">
                  <c:v>BI</c:v>
                </c:pt>
                <c:pt idx="18">
                  <c:v>AU</c:v>
                </c:pt>
                <c:pt idx="19">
                  <c:v>CA</c:v>
                </c:pt>
                <c:pt idx="20">
                  <c:v>J</c:v>
                </c:pt>
                <c:pt idx="21">
                  <c:v>AM</c:v>
                </c:pt>
                <c:pt idx="22">
                  <c:v>AA</c:v>
                </c:pt>
                <c:pt idx="23">
                  <c:v>BQ</c:v>
                </c:pt>
                <c:pt idx="24">
                  <c:v>AD</c:v>
                </c:pt>
                <c:pt idx="25">
                  <c:v>S</c:v>
                </c:pt>
                <c:pt idx="26">
                  <c:v>H</c:v>
                </c:pt>
                <c:pt idx="27">
                  <c:v>BH</c:v>
                </c:pt>
                <c:pt idx="28">
                  <c:v>X</c:v>
                </c:pt>
                <c:pt idx="29">
                  <c:v>I</c:v>
                </c:pt>
                <c:pt idx="30">
                  <c:v>AV</c:v>
                </c:pt>
                <c:pt idx="31">
                  <c:v>CE</c:v>
                </c:pt>
                <c:pt idx="32">
                  <c:v>AQ</c:v>
                </c:pt>
                <c:pt idx="33">
                  <c:v>AC</c:v>
                </c:pt>
                <c:pt idx="34">
                  <c:v>CI</c:v>
                </c:pt>
                <c:pt idx="35">
                  <c:v>CM</c:v>
                </c:pt>
                <c:pt idx="36">
                  <c:v>BC</c:v>
                </c:pt>
                <c:pt idx="37">
                  <c:v>CU</c:v>
                </c:pt>
                <c:pt idx="38">
                  <c:v>P</c:v>
                </c:pt>
                <c:pt idx="39">
                  <c:v>CG</c:v>
                </c:pt>
                <c:pt idx="40">
                  <c:v>R</c:v>
                </c:pt>
                <c:pt idx="41">
                  <c:v>AB</c:v>
                </c:pt>
                <c:pt idx="42">
                  <c:v>BW</c:v>
                </c:pt>
                <c:pt idx="43">
                  <c:v>AK</c:v>
                </c:pt>
                <c:pt idx="44">
                  <c:v>BA</c:v>
                </c:pt>
                <c:pt idx="45">
                  <c:v>BY</c:v>
                </c:pt>
                <c:pt idx="46">
                  <c:v>C</c:v>
                </c:pt>
                <c:pt idx="47">
                  <c:v>O</c:v>
                </c:pt>
                <c:pt idx="48">
                  <c:v>D</c:v>
                </c:pt>
                <c:pt idx="49">
                  <c:v>G</c:v>
                </c:pt>
                <c:pt idx="50">
                  <c:v>BM</c:v>
                </c:pt>
                <c:pt idx="51">
                  <c:v>Q</c:v>
                </c:pt>
                <c:pt idx="52">
                  <c:v>BZ</c:v>
                </c:pt>
                <c:pt idx="53">
                  <c:v>BJ</c:v>
                </c:pt>
                <c:pt idx="54">
                  <c:v>N</c:v>
                </c:pt>
                <c:pt idx="55">
                  <c:v>CL</c:v>
                </c:pt>
                <c:pt idx="56">
                  <c:v>BL</c:v>
                </c:pt>
                <c:pt idx="57">
                  <c:v>CH</c:v>
                </c:pt>
                <c:pt idx="58">
                  <c:v>M</c:v>
                </c:pt>
                <c:pt idx="59">
                  <c:v>AP</c:v>
                </c:pt>
                <c:pt idx="60">
                  <c:v>AL</c:v>
                </c:pt>
                <c:pt idx="61">
                  <c:v>BK</c:v>
                </c:pt>
                <c:pt idx="62">
                  <c:v>CD</c:v>
                </c:pt>
                <c:pt idx="63">
                  <c:v>L</c:v>
                </c:pt>
                <c:pt idx="64">
                  <c:v>BN</c:v>
                </c:pt>
                <c:pt idx="65">
                  <c:v>CB</c:v>
                </c:pt>
                <c:pt idx="66">
                  <c:v>U</c:v>
                </c:pt>
                <c:pt idx="67">
                  <c:v>BT</c:v>
                </c:pt>
                <c:pt idx="68">
                  <c:v>BO</c:v>
                </c:pt>
                <c:pt idx="69">
                  <c:v>AF</c:v>
                </c:pt>
                <c:pt idx="70">
                  <c:v>CJ</c:v>
                </c:pt>
                <c:pt idx="71">
                  <c:v>AX</c:v>
                </c:pt>
                <c:pt idx="72">
                  <c:v>K</c:v>
                </c:pt>
                <c:pt idx="73">
                  <c:v>短到长</c:v>
                </c:pt>
                <c:pt idx="74">
                  <c:v>AN</c:v>
                </c:pt>
                <c:pt idx="75">
                  <c:v>AI</c:v>
                </c:pt>
                <c:pt idx="76">
                  <c:v>AR</c:v>
                </c:pt>
                <c:pt idx="77">
                  <c:v>CF</c:v>
                </c:pt>
                <c:pt idx="78">
                  <c:v>BF</c:v>
                </c:pt>
                <c:pt idx="79">
                  <c:v>AE</c:v>
                </c:pt>
                <c:pt idx="80">
                  <c:v>CR</c:v>
                </c:pt>
                <c:pt idx="81">
                  <c:v>CP</c:v>
                </c:pt>
                <c:pt idx="82">
                  <c:v>BD</c:v>
                </c:pt>
                <c:pt idx="83">
                  <c:v>BR</c:v>
                </c:pt>
                <c:pt idx="84">
                  <c:v>BB</c:v>
                </c:pt>
                <c:pt idx="85">
                  <c:v>CV</c:v>
                </c:pt>
                <c:pt idx="86">
                  <c:v>BE</c:v>
                </c:pt>
                <c:pt idx="87">
                  <c:v>CT</c:v>
                </c:pt>
                <c:pt idx="88">
                  <c:v>AJ</c:v>
                </c:pt>
                <c:pt idx="89">
                  <c:v>BV</c:v>
                </c:pt>
                <c:pt idx="90">
                  <c:v>CC</c:v>
                </c:pt>
                <c:pt idx="91">
                  <c:v>AZ</c:v>
                </c:pt>
                <c:pt idx="92">
                  <c:v>CN</c:v>
                </c:pt>
                <c:pt idx="93">
                  <c:v>AS</c:v>
                </c:pt>
                <c:pt idx="94">
                  <c:v>AH</c:v>
                </c:pt>
                <c:pt idx="95">
                  <c:v>CS</c:v>
                </c:pt>
                <c:pt idx="96">
                  <c:v>BX</c:v>
                </c:pt>
                <c:pt idx="97">
                  <c:v>AO</c:v>
                </c:pt>
                <c:pt idx="98">
                  <c:v>BP</c:v>
                </c:pt>
                <c:pt idx="99">
                  <c:v>A</c:v>
                </c:pt>
                <c:pt idx="100">
                  <c:v>E</c:v>
                </c:pt>
              </c:strCache>
            </c:strRef>
          </c:cat>
          <c:val>
            <c:numRef>
              <c:f>'S1_rank length 验证'!$N$2:$N$102</c:f>
              <c:numCache>
                <c:formatCode>General</c:formatCode>
                <c:ptCount val="101"/>
                <c:pt idx="0">
                  <c:v>0.93378174999999997</c:v>
                </c:pt>
                <c:pt idx="1">
                  <c:v>0.94470387500000008</c:v>
                </c:pt>
                <c:pt idx="2">
                  <c:v>0.95158187500000002</c:v>
                </c:pt>
                <c:pt idx="3">
                  <c:v>0.97787650000000004</c:v>
                </c:pt>
                <c:pt idx="4">
                  <c:v>1.0867957500000001</c:v>
                </c:pt>
                <c:pt idx="5">
                  <c:v>1.1002022499999997</c:v>
                </c:pt>
                <c:pt idx="6">
                  <c:v>1.1009513750000002</c:v>
                </c:pt>
                <c:pt idx="7">
                  <c:v>1.1113691250000002</c:v>
                </c:pt>
                <c:pt idx="8">
                  <c:v>1.1297015000000001</c:v>
                </c:pt>
                <c:pt idx="9">
                  <c:v>1.1474128750000001</c:v>
                </c:pt>
                <c:pt idx="10">
                  <c:v>1.155405875</c:v>
                </c:pt>
                <c:pt idx="11">
                  <c:v>1.1800080000000002</c:v>
                </c:pt>
                <c:pt idx="12">
                  <c:v>1.1805838750000002</c:v>
                </c:pt>
                <c:pt idx="13">
                  <c:v>1.1827187499999998</c:v>
                </c:pt>
                <c:pt idx="14">
                  <c:v>1.1850900000000002</c:v>
                </c:pt>
                <c:pt idx="15">
                  <c:v>1.1874060000000002</c:v>
                </c:pt>
                <c:pt idx="16">
                  <c:v>1.2024526249999998</c:v>
                </c:pt>
                <c:pt idx="17">
                  <c:v>1.2252316249999999</c:v>
                </c:pt>
                <c:pt idx="18">
                  <c:v>1.24850175</c:v>
                </c:pt>
                <c:pt idx="19">
                  <c:v>1.2697277500000002</c:v>
                </c:pt>
                <c:pt idx="20">
                  <c:v>1.273115</c:v>
                </c:pt>
                <c:pt idx="21">
                  <c:v>1.279844625</c:v>
                </c:pt>
                <c:pt idx="22">
                  <c:v>1.3084051250000002</c:v>
                </c:pt>
                <c:pt idx="23">
                  <c:v>1.317774</c:v>
                </c:pt>
                <c:pt idx="24">
                  <c:v>1.3273572499999999</c:v>
                </c:pt>
                <c:pt idx="25">
                  <c:v>1.33155475</c:v>
                </c:pt>
                <c:pt idx="26">
                  <c:v>1.3331166250000002</c:v>
                </c:pt>
                <c:pt idx="27">
                  <c:v>1.3353191250000001</c:v>
                </c:pt>
                <c:pt idx="28">
                  <c:v>1.3510561249999999</c:v>
                </c:pt>
                <c:pt idx="29">
                  <c:v>1.3795343749999995</c:v>
                </c:pt>
                <c:pt idx="30">
                  <c:v>1.3979140000000001</c:v>
                </c:pt>
                <c:pt idx="31">
                  <c:v>1.41122875</c:v>
                </c:pt>
                <c:pt idx="32">
                  <c:v>1.4224597499999996</c:v>
                </c:pt>
                <c:pt idx="33">
                  <c:v>1.4313938749999999</c:v>
                </c:pt>
                <c:pt idx="34">
                  <c:v>1.4323139999999999</c:v>
                </c:pt>
                <c:pt idx="35">
                  <c:v>1.4768571250000004</c:v>
                </c:pt>
                <c:pt idx="36">
                  <c:v>1.4781310000000003</c:v>
                </c:pt>
                <c:pt idx="37">
                  <c:v>1.4791261250000003</c:v>
                </c:pt>
                <c:pt idx="38">
                  <c:v>1.495576875</c:v>
                </c:pt>
                <c:pt idx="39">
                  <c:v>1.4973965</c:v>
                </c:pt>
                <c:pt idx="40">
                  <c:v>1.5057438749999998</c:v>
                </c:pt>
                <c:pt idx="41">
                  <c:v>1.5286163749999999</c:v>
                </c:pt>
                <c:pt idx="42">
                  <c:v>1.532651875</c:v>
                </c:pt>
                <c:pt idx="43">
                  <c:v>1.5443571250000001</c:v>
                </c:pt>
                <c:pt idx="44">
                  <c:v>1.5713466249999999</c:v>
                </c:pt>
                <c:pt idx="45">
                  <c:v>1.5788437499999999</c:v>
                </c:pt>
                <c:pt idx="46">
                  <c:v>1.5826985</c:v>
                </c:pt>
                <c:pt idx="47">
                  <c:v>1.5863851250000001</c:v>
                </c:pt>
                <c:pt idx="48">
                  <c:v>1.589696625</c:v>
                </c:pt>
                <c:pt idx="49">
                  <c:v>1.6093289999999996</c:v>
                </c:pt>
                <c:pt idx="50">
                  <c:v>1.6332988750000001</c:v>
                </c:pt>
                <c:pt idx="51">
                  <c:v>1.6388511249999997</c:v>
                </c:pt>
                <c:pt idx="52">
                  <c:v>1.646379</c:v>
                </c:pt>
                <c:pt idx="53">
                  <c:v>1.6481322499999997</c:v>
                </c:pt>
                <c:pt idx="54">
                  <c:v>1.6608538750000001</c:v>
                </c:pt>
                <c:pt idx="55">
                  <c:v>1.6613282500000002</c:v>
                </c:pt>
                <c:pt idx="56">
                  <c:v>1.7086976249999999</c:v>
                </c:pt>
                <c:pt idx="57">
                  <c:v>1.7094816250000002</c:v>
                </c:pt>
                <c:pt idx="58">
                  <c:v>1.7195505</c:v>
                </c:pt>
                <c:pt idx="59">
                  <c:v>1.7655429999999999</c:v>
                </c:pt>
                <c:pt idx="60">
                  <c:v>1.7698955000000003</c:v>
                </c:pt>
                <c:pt idx="61">
                  <c:v>1.77238275</c:v>
                </c:pt>
                <c:pt idx="62">
                  <c:v>1.7728517500000001</c:v>
                </c:pt>
                <c:pt idx="63">
                  <c:v>1.8031256250000003</c:v>
                </c:pt>
                <c:pt idx="64">
                  <c:v>1.8106303749999999</c:v>
                </c:pt>
                <c:pt idx="65">
                  <c:v>1.8504183750000001</c:v>
                </c:pt>
                <c:pt idx="66">
                  <c:v>1.855234375</c:v>
                </c:pt>
                <c:pt idx="67">
                  <c:v>1.8730201250000003</c:v>
                </c:pt>
                <c:pt idx="68">
                  <c:v>1.8792301249999999</c:v>
                </c:pt>
                <c:pt idx="69">
                  <c:v>1.896036625</c:v>
                </c:pt>
                <c:pt idx="70">
                  <c:v>1.92017375</c:v>
                </c:pt>
                <c:pt idx="71">
                  <c:v>1.9491597500000002</c:v>
                </c:pt>
                <c:pt idx="72">
                  <c:v>2.0179197500000003</c:v>
                </c:pt>
                <c:pt idx="73">
                  <c:v>2.0825238750000001</c:v>
                </c:pt>
                <c:pt idx="74">
                  <c:v>2.0879577499999997</c:v>
                </c:pt>
                <c:pt idx="75">
                  <c:v>2.0925843750000004</c:v>
                </c:pt>
                <c:pt idx="76">
                  <c:v>2.1010218750000003</c:v>
                </c:pt>
                <c:pt idx="77">
                  <c:v>2.1064541250000004</c:v>
                </c:pt>
                <c:pt idx="78">
                  <c:v>2.1112175</c:v>
                </c:pt>
                <c:pt idx="79">
                  <c:v>2.1209262499999997</c:v>
                </c:pt>
                <c:pt idx="80">
                  <c:v>2.1390112500000003</c:v>
                </c:pt>
                <c:pt idx="81">
                  <c:v>2.1464598749999997</c:v>
                </c:pt>
                <c:pt idx="82">
                  <c:v>2.2027058749999995</c:v>
                </c:pt>
                <c:pt idx="83">
                  <c:v>2.2460256250000001</c:v>
                </c:pt>
                <c:pt idx="84">
                  <c:v>2.2670158750000002</c:v>
                </c:pt>
                <c:pt idx="85">
                  <c:v>2.2714154999999998</c:v>
                </c:pt>
                <c:pt idx="86">
                  <c:v>2.3847951250000001</c:v>
                </c:pt>
                <c:pt idx="87">
                  <c:v>2.3893092500000002</c:v>
                </c:pt>
                <c:pt idx="88">
                  <c:v>2.4330331250000001</c:v>
                </c:pt>
                <c:pt idx="89">
                  <c:v>2.4456823749999996</c:v>
                </c:pt>
                <c:pt idx="90">
                  <c:v>2.4474197500000003</c:v>
                </c:pt>
                <c:pt idx="91">
                  <c:v>2.460121125000001</c:v>
                </c:pt>
                <c:pt idx="92">
                  <c:v>2.4950917500000003</c:v>
                </c:pt>
                <c:pt idx="93">
                  <c:v>2.5880818749999999</c:v>
                </c:pt>
                <c:pt idx="94">
                  <c:v>2.6081526249999998</c:v>
                </c:pt>
                <c:pt idx="95">
                  <c:v>2.7487372500000005</c:v>
                </c:pt>
                <c:pt idx="96">
                  <c:v>2.8013954999999999</c:v>
                </c:pt>
                <c:pt idx="97">
                  <c:v>2.8867595000000001</c:v>
                </c:pt>
                <c:pt idx="98">
                  <c:v>2.9485168749999993</c:v>
                </c:pt>
                <c:pt idx="99">
                  <c:v>3.2961481249999998</c:v>
                </c:pt>
                <c:pt idx="100">
                  <c:v>3.3611021250000004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2-4DFC-B1C2-F9DD9F2A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210303"/>
        <c:axId val="1198209471"/>
      </c:barChart>
      <c:catAx>
        <c:axId val="11982103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cap="all" baseline="0">
                    <a:effectLst/>
                  </a:rPr>
                  <a:t>随机</a:t>
                </a:r>
                <a:r>
                  <a:rPr lang="zh-CN" sz="900" b="0" i="0" cap="all" baseline="0">
                    <a:effectLst/>
                  </a:rPr>
                  <a:t>搭建顺序序列</a:t>
                </a:r>
                <a:r>
                  <a:rPr lang="zh-CN" altLang="en-US" sz="900" b="0" i="0" cap="all" baseline="0">
                    <a:effectLst/>
                  </a:rPr>
                  <a:t>与由短到长的搭建顺序序列对比</a:t>
                </a:r>
                <a:endParaRPr lang="en-MY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crossAx val="1198209471"/>
        <c:crosses val="autoZero"/>
        <c:auto val="1"/>
        <c:lblAlgn val="ctr"/>
        <c:lblOffset val="100"/>
        <c:noMultiLvlLbl val="0"/>
      </c:catAx>
      <c:valAx>
        <c:axId val="11982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结构最大位移均值（米）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9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1D-4B69-AAF1-2AE5870EEFA7}"/>
              </c:ext>
            </c:extLst>
          </c:dPt>
          <c:cat>
            <c:strRef>
              <c:f>'S1_rank length 验证'!$O$2:$O$102</c:f>
              <c:strCache>
                <c:ptCount val="101"/>
                <c:pt idx="0">
                  <c:v>T</c:v>
                </c:pt>
                <c:pt idx="1">
                  <c:v>BA</c:v>
                </c:pt>
                <c:pt idx="2">
                  <c:v>R</c:v>
                </c:pt>
                <c:pt idx="3">
                  <c:v>BW</c:v>
                </c:pt>
                <c:pt idx="4">
                  <c:v>N</c:v>
                </c:pt>
                <c:pt idx="5">
                  <c:v>BM</c:v>
                </c:pt>
                <c:pt idx="6">
                  <c:v>D</c:v>
                </c:pt>
                <c:pt idx="7">
                  <c:v>AC</c:v>
                </c:pt>
                <c:pt idx="8">
                  <c:v>B</c:v>
                </c:pt>
                <c:pt idx="9">
                  <c:v>P</c:v>
                </c:pt>
                <c:pt idx="10">
                  <c:v>BO</c:v>
                </c:pt>
                <c:pt idx="11">
                  <c:v>CK</c:v>
                </c:pt>
                <c:pt idx="12">
                  <c:v>AB</c:v>
                </c:pt>
                <c:pt idx="13">
                  <c:v>S</c:v>
                </c:pt>
                <c:pt idx="14">
                  <c:v>L</c:v>
                </c:pt>
                <c:pt idx="15">
                  <c:v>AK</c:v>
                </c:pt>
                <c:pt idx="16">
                  <c:v>BG</c:v>
                </c:pt>
                <c:pt idx="17">
                  <c:v>CM</c:v>
                </c:pt>
                <c:pt idx="18">
                  <c:v>AY</c:v>
                </c:pt>
                <c:pt idx="19">
                  <c:v>BU</c:v>
                </c:pt>
                <c:pt idx="20">
                  <c:v>H</c:v>
                </c:pt>
                <c:pt idx="21">
                  <c:v>Z</c:v>
                </c:pt>
                <c:pt idx="22">
                  <c:v>BN</c:v>
                </c:pt>
                <c:pt idx="23">
                  <c:v>V</c:v>
                </c:pt>
                <c:pt idx="24">
                  <c:v>BS</c:v>
                </c:pt>
                <c:pt idx="25">
                  <c:v>AW</c:v>
                </c:pt>
                <c:pt idx="26">
                  <c:v>G</c:v>
                </c:pt>
                <c:pt idx="27">
                  <c:v>CO</c:v>
                </c:pt>
                <c:pt idx="28">
                  <c:v>X</c:v>
                </c:pt>
                <c:pt idx="29">
                  <c:v>BQ</c:v>
                </c:pt>
                <c:pt idx="30">
                  <c:v>AT</c:v>
                </c:pt>
                <c:pt idx="31">
                  <c:v>AV</c:v>
                </c:pt>
                <c:pt idx="32">
                  <c:v>F</c:v>
                </c:pt>
                <c:pt idx="33">
                  <c:v>I</c:v>
                </c:pt>
                <c:pt idx="34">
                  <c:v>CI</c:v>
                </c:pt>
                <c:pt idx="35">
                  <c:v>CA</c:v>
                </c:pt>
                <c:pt idx="36">
                  <c:v>Y</c:v>
                </c:pt>
                <c:pt idx="37">
                  <c:v>CL</c:v>
                </c:pt>
                <c:pt idx="38">
                  <c:v>AZ</c:v>
                </c:pt>
                <c:pt idx="39">
                  <c:v>CT</c:v>
                </c:pt>
                <c:pt idx="40">
                  <c:v>BZ</c:v>
                </c:pt>
                <c:pt idx="41">
                  <c:v>CN</c:v>
                </c:pt>
                <c:pt idx="42">
                  <c:v>AE</c:v>
                </c:pt>
                <c:pt idx="43">
                  <c:v>BJ</c:v>
                </c:pt>
                <c:pt idx="44">
                  <c:v>AS</c:v>
                </c:pt>
                <c:pt idx="45">
                  <c:v>AA</c:v>
                </c:pt>
                <c:pt idx="46">
                  <c:v>BL</c:v>
                </c:pt>
                <c:pt idx="47">
                  <c:v>W</c:v>
                </c:pt>
                <c:pt idx="48">
                  <c:v>U</c:v>
                </c:pt>
                <c:pt idx="49">
                  <c:v>AU</c:v>
                </c:pt>
                <c:pt idx="50">
                  <c:v>BI</c:v>
                </c:pt>
                <c:pt idx="51">
                  <c:v>K</c:v>
                </c:pt>
                <c:pt idx="52">
                  <c:v>M</c:v>
                </c:pt>
                <c:pt idx="53">
                  <c:v>CQ</c:v>
                </c:pt>
                <c:pt idx="54">
                  <c:v>AG</c:v>
                </c:pt>
                <c:pt idx="55">
                  <c:v>CB</c:v>
                </c:pt>
                <c:pt idx="56">
                  <c:v>AM</c:v>
                </c:pt>
                <c:pt idx="57">
                  <c:v>AF</c:v>
                </c:pt>
                <c:pt idx="58">
                  <c:v>AL</c:v>
                </c:pt>
                <c:pt idx="59">
                  <c:v>CR</c:v>
                </c:pt>
                <c:pt idx="60">
                  <c:v>J</c:v>
                </c:pt>
                <c:pt idx="61">
                  <c:v>AP</c:v>
                </c:pt>
                <c:pt idx="62">
                  <c:v>CH</c:v>
                </c:pt>
                <c:pt idx="63">
                  <c:v>AR</c:v>
                </c:pt>
                <c:pt idx="64">
                  <c:v>BF</c:v>
                </c:pt>
                <c:pt idx="65">
                  <c:v>CF</c:v>
                </c:pt>
                <c:pt idx="66">
                  <c:v>CD</c:v>
                </c:pt>
                <c:pt idx="67">
                  <c:v>AI</c:v>
                </c:pt>
                <c:pt idx="68">
                  <c:v>O</c:v>
                </c:pt>
                <c:pt idx="69">
                  <c:v>CV</c:v>
                </c:pt>
                <c:pt idx="70">
                  <c:v>BC</c:v>
                </c:pt>
                <c:pt idx="71">
                  <c:v>AD</c:v>
                </c:pt>
                <c:pt idx="72">
                  <c:v>CG</c:v>
                </c:pt>
                <c:pt idx="73">
                  <c:v>CJ</c:v>
                </c:pt>
                <c:pt idx="74">
                  <c:v>BB</c:v>
                </c:pt>
                <c:pt idx="75">
                  <c:v>BT</c:v>
                </c:pt>
                <c:pt idx="76">
                  <c:v>BX</c:v>
                </c:pt>
                <c:pt idx="77">
                  <c:v>BD</c:v>
                </c:pt>
                <c:pt idx="78">
                  <c:v>AQ</c:v>
                </c:pt>
                <c:pt idx="79">
                  <c:v>Q</c:v>
                </c:pt>
                <c:pt idx="80">
                  <c:v>AH</c:v>
                </c:pt>
                <c:pt idx="81">
                  <c:v>CU</c:v>
                </c:pt>
                <c:pt idx="82">
                  <c:v>BK</c:v>
                </c:pt>
                <c:pt idx="83">
                  <c:v>BY</c:v>
                </c:pt>
                <c:pt idx="84">
                  <c:v>AX</c:v>
                </c:pt>
                <c:pt idx="85">
                  <c:v>CP</c:v>
                </c:pt>
                <c:pt idx="86">
                  <c:v>BH</c:v>
                </c:pt>
                <c:pt idx="87">
                  <c:v>CE</c:v>
                </c:pt>
                <c:pt idx="88">
                  <c:v>C</c:v>
                </c:pt>
                <c:pt idx="89">
                  <c:v>AJ</c:v>
                </c:pt>
                <c:pt idx="90">
                  <c:v>BR</c:v>
                </c:pt>
                <c:pt idx="91">
                  <c:v>AN</c:v>
                </c:pt>
                <c:pt idx="92">
                  <c:v>短到长</c:v>
                </c:pt>
                <c:pt idx="93">
                  <c:v>CC</c:v>
                </c:pt>
                <c:pt idx="94">
                  <c:v>BV</c:v>
                </c:pt>
                <c:pt idx="95">
                  <c:v>BP</c:v>
                </c:pt>
                <c:pt idx="96">
                  <c:v>A</c:v>
                </c:pt>
                <c:pt idx="97">
                  <c:v>BE</c:v>
                </c:pt>
                <c:pt idx="98">
                  <c:v>CS</c:v>
                </c:pt>
                <c:pt idx="99">
                  <c:v>E</c:v>
                </c:pt>
                <c:pt idx="100">
                  <c:v>AO</c:v>
                </c:pt>
              </c:strCache>
            </c:strRef>
          </c:cat>
          <c:val>
            <c:numRef>
              <c:f>'S1_rank length 验证'!$P$2:$P$102</c:f>
              <c:numCache>
                <c:formatCode>General</c:formatCode>
                <c:ptCount val="101"/>
                <c:pt idx="0">
                  <c:v>6.9932759999999998</c:v>
                </c:pt>
                <c:pt idx="1">
                  <c:v>5.1531089999999997</c:v>
                </c:pt>
                <c:pt idx="2">
                  <c:v>6.9834139999999998</c:v>
                </c:pt>
                <c:pt idx="3">
                  <c:v>6.0932919999999999</c:v>
                </c:pt>
                <c:pt idx="4">
                  <c:v>6.9834139999999998</c:v>
                </c:pt>
                <c:pt idx="5">
                  <c:v>6.3430369999999998</c:v>
                </c:pt>
                <c:pt idx="6">
                  <c:v>6.3062170000000002</c:v>
                </c:pt>
                <c:pt idx="7">
                  <c:v>6.3430369999999998</c:v>
                </c:pt>
                <c:pt idx="8">
                  <c:v>5.1531089999999997</c:v>
                </c:pt>
                <c:pt idx="9">
                  <c:v>5.4350519999999998</c:v>
                </c:pt>
                <c:pt idx="10">
                  <c:v>6.0932919999999999</c:v>
                </c:pt>
                <c:pt idx="11">
                  <c:v>5.1531089999999997</c:v>
                </c:pt>
                <c:pt idx="12">
                  <c:v>6.0932919999999999</c:v>
                </c:pt>
                <c:pt idx="13">
                  <c:v>6.9834139999999998</c:v>
                </c:pt>
                <c:pt idx="14">
                  <c:v>4.7926789999999997</c:v>
                </c:pt>
                <c:pt idx="15">
                  <c:v>5.1531089999999997</c:v>
                </c:pt>
                <c:pt idx="16">
                  <c:v>6.3430369999999998</c:v>
                </c:pt>
                <c:pt idx="17">
                  <c:v>5.4041730000000001</c:v>
                </c:pt>
                <c:pt idx="18">
                  <c:v>5.1531089999999997</c:v>
                </c:pt>
                <c:pt idx="19">
                  <c:v>5.4350519999999998</c:v>
                </c:pt>
                <c:pt idx="20">
                  <c:v>6.7482569999999997</c:v>
                </c:pt>
                <c:pt idx="21">
                  <c:v>5.4041730000000001</c:v>
                </c:pt>
                <c:pt idx="22">
                  <c:v>5.4350519999999998</c:v>
                </c:pt>
                <c:pt idx="23">
                  <c:v>6.3430369999999998</c:v>
                </c:pt>
                <c:pt idx="24">
                  <c:v>6.9834139999999998</c:v>
                </c:pt>
                <c:pt idx="25">
                  <c:v>6.3430369999999998</c:v>
                </c:pt>
                <c:pt idx="26">
                  <c:v>5.4041730000000001</c:v>
                </c:pt>
                <c:pt idx="27">
                  <c:v>6.3430369999999998</c:v>
                </c:pt>
                <c:pt idx="28">
                  <c:v>5.1531089999999997</c:v>
                </c:pt>
                <c:pt idx="29">
                  <c:v>5.4350519999999998</c:v>
                </c:pt>
                <c:pt idx="30">
                  <c:v>6.3642399999999997</c:v>
                </c:pt>
                <c:pt idx="31">
                  <c:v>6.9834139999999998</c:v>
                </c:pt>
                <c:pt idx="32">
                  <c:v>5.4350519999999998</c:v>
                </c:pt>
                <c:pt idx="33">
                  <c:v>6.9834139999999998</c:v>
                </c:pt>
                <c:pt idx="34">
                  <c:v>6.3430369999999998</c:v>
                </c:pt>
                <c:pt idx="35">
                  <c:v>5.4041730000000001</c:v>
                </c:pt>
                <c:pt idx="36">
                  <c:v>6.3430369999999998</c:v>
                </c:pt>
                <c:pt idx="37">
                  <c:v>4.7927960000000001</c:v>
                </c:pt>
                <c:pt idx="38">
                  <c:v>5.4350519999999998</c:v>
                </c:pt>
                <c:pt idx="39">
                  <c:v>5.4350519999999998</c:v>
                </c:pt>
                <c:pt idx="40">
                  <c:v>5.4041730000000001</c:v>
                </c:pt>
                <c:pt idx="41">
                  <c:v>4.7927960000000001</c:v>
                </c:pt>
                <c:pt idx="42">
                  <c:v>5.4350519999999998</c:v>
                </c:pt>
                <c:pt idx="43">
                  <c:v>6.2709359999999998</c:v>
                </c:pt>
                <c:pt idx="44">
                  <c:v>6.7482569999999997</c:v>
                </c:pt>
                <c:pt idx="45">
                  <c:v>6.3430369999999998</c:v>
                </c:pt>
                <c:pt idx="46">
                  <c:v>5.1531089999999997</c:v>
                </c:pt>
                <c:pt idx="47">
                  <c:v>4.7927960000000001</c:v>
                </c:pt>
                <c:pt idx="48">
                  <c:v>5.4350519999999998</c:v>
                </c:pt>
                <c:pt idx="49">
                  <c:v>5.4350519999999998</c:v>
                </c:pt>
                <c:pt idx="50">
                  <c:v>5.4041730000000001</c:v>
                </c:pt>
                <c:pt idx="51">
                  <c:v>7.0302610000000003</c:v>
                </c:pt>
                <c:pt idx="52">
                  <c:v>6.0932919999999999</c:v>
                </c:pt>
                <c:pt idx="53">
                  <c:v>7.0302610000000003</c:v>
                </c:pt>
                <c:pt idx="54">
                  <c:v>6.3430369999999998</c:v>
                </c:pt>
                <c:pt idx="55">
                  <c:v>6.9932759999999998</c:v>
                </c:pt>
                <c:pt idx="56">
                  <c:v>5.1531089999999997</c:v>
                </c:pt>
                <c:pt idx="57">
                  <c:v>6.2709359999999998</c:v>
                </c:pt>
                <c:pt idx="58">
                  <c:v>4.7926789999999997</c:v>
                </c:pt>
                <c:pt idx="59">
                  <c:v>5.4350519999999998</c:v>
                </c:pt>
                <c:pt idx="60">
                  <c:v>4.7926789999999997</c:v>
                </c:pt>
                <c:pt idx="61">
                  <c:v>6.3062170000000002</c:v>
                </c:pt>
                <c:pt idx="62">
                  <c:v>5.4350519999999998</c:v>
                </c:pt>
                <c:pt idx="63">
                  <c:v>5.4046459999999996</c:v>
                </c:pt>
                <c:pt idx="64">
                  <c:v>6.9834139999999998</c:v>
                </c:pt>
                <c:pt idx="65">
                  <c:v>6.3642399999999997</c:v>
                </c:pt>
                <c:pt idx="66">
                  <c:v>6.9834139999999998</c:v>
                </c:pt>
                <c:pt idx="67">
                  <c:v>6.645696</c:v>
                </c:pt>
                <c:pt idx="68">
                  <c:v>5.4041730000000001</c:v>
                </c:pt>
                <c:pt idx="69">
                  <c:v>5.1538740000000001</c:v>
                </c:pt>
                <c:pt idx="70">
                  <c:v>6.3430369999999998</c:v>
                </c:pt>
                <c:pt idx="71">
                  <c:v>7.0302610000000003</c:v>
                </c:pt>
                <c:pt idx="72">
                  <c:v>5.4350519999999998</c:v>
                </c:pt>
                <c:pt idx="73">
                  <c:v>5.4046459999999996</c:v>
                </c:pt>
                <c:pt idx="74">
                  <c:v>6.3430369999999998</c:v>
                </c:pt>
                <c:pt idx="75">
                  <c:v>6.9834139999999998</c:v>
                </c:pt>
                <c:pt idx="76">
                  <c:v>5.1531089999999997</c:v>
                </c:pt>
                <c:pt idx="77">
                  <c:v>6.3062170000000002</c:v>
                </c:pt>
                <c:pt idx="78">
                  <c:v>5.4041730000000001</c:v>
                </c:pt>
                <c:pt idx="79">
                  <c:v>6.3062170000000002</c:v>
                </c:pt>
                <c:pt idx="80">
                  <c:v>6.9834139999999998</c:v>
                </c:pt>
                <c:pt idx="81">
                  <c:v>4.7927960000000001</c:v>
                </c:pt>
                <c:pt idx="82">
                  <c:v>5.4350519999999998</c:v>
                </c:pt>
                <c:pt idx="83">
                  <c:v>6.2709359999999998</c:v>
                </c:pt>
                <c:pt idx="84">
                  <c:v>6.9834139999999998</c:v>
                </c:pt>
                <c:pt idx="85">
                  <c:v>4.7927960000000001</c:v>
                </c:pt>
                <c:pt idx="86">
                  <c:v>5.1531089999999997</c:v>
                </c:pt>
                <c:pt idx="87">
                  <c:v>5.4046459999999996</c:v>
                </c:pt>
                <c:pt idx="88">
                  <c:v>5.4350519999999998</c:v>
                </c:pt>
                <c:pt idx="89">
                  <c:v>4.7927960000000001</c:v>
                </c:pt>
                <c:pt idx="90">
                  <c:v>6.3430369999999998</c:v>
                </c:pt>
                <c:pt idx="91">
                  <c:v>6.645696</c:v>
                </c:pt>
                <c:pt idx="92">
                  <c:v>5.4350519999999998</c:v>
                </c:pt>
                <c:pt idx="93">
                  <c:v>5.1538740000000001</c:v>
                </c:pt>
                <c:pt idx="94">
                  <c:v>6.3430369999999998</c:v>
                </c:pt>
                <c:pt idx="95">
                  <c:v>6.9932759999999998</c:v>
                </c:pt>
                <c:pt idx="96">
                  <c:v>5.4041730000000001</c:v>
                </c:pt>
                <c:pt idx="97">
                  <c:v>6.9932759999999998</c:v>
                </c:pt>
                <c:pt idx="98">
                  <c:v>6.0932919999999999</c:v>
                </c:pt>
                <c:pt idx="99">
                  <c:v>6.0932919999999999</c:v>
                </c:pt>
                <c:pt idx="100">
                  <c:v>4.7926789999999997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D-4B69-AAF1-2AE5870E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028735"/>
        <c:axId val="1205027903"/>
      </c:barChart>
      <c:catAx>
        <c:axId val="12050287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随即搭建顺序序列与有短到长的搭建顺序序列对比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out"/>
        <c:minorTickMark val="none"/>
        <c:tickLblPos val="nextTo"/>
        <c:crossAx val="1205027903"/>
        <c:crosses val="autoZero"/>
        <c:auto val="1"/>
        <c:lblAlgn val="ctr"/>
        <c:lblOffset val="100"/>
        <c:noMultiLvlLbl val="0"/>
      </c:catAx>
      <c:valAx>
        <c:axId val="12050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结构最大位移中位数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shade val="3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验证'!$B$2:$I$2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6.8775190000000004</c:v>
                </c:pt>
                <c:pt idx="3">
                  <c:v>4.9875059999999998</c:v>
                </c:pt>
                <c:pt idx="4">
                  <c:v>0.17962900000000001</c:v>
                </c:pt>
                <c:pt idx="5">
                  <c:v>0.169428</c:v>
                </c:pt>
                <c:pt idx="6">
                  <c:v>0.126582</c:v>
                </c:pt>
                <c:pt idx="7">
                  <c:v>5.1831000000000002E-2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B-4092-9E67-06D26C1A0397}"/>
            </c:ext>
          </c:extLst>
        </c:ser>
        <c:ser>
          <c:idx val="1"/>
          <c:order val="1"/>
          <c:spPr>
            <a:ln w="28575" cap="rnd">
              <a:solidFill>
                <a:schemeClr val="accent3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验证'!$B$3:$I$3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0.46297199999999999</c:v>
                </c:pt>
                <c:pt idx="3">
                  <c:v>0.25249100000000002</c:v>
                </c:pt>
                <c:pt idx="4">
                  <c:v>0.122861</c:v>
                </c:pt>
                <c:pt idx="5">
                  <c:v>7.1367E-2</c:v>
                </c:pt>
                <c:pt idx="6">
                  <c:v>5.0476E-2</c:v>
                </c:pt>
                <c:pt idx="7">
                  <c:v>5.0192000000000001E-2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B-4092-9E67-06D26C1A0397}"/>
            </c:ext>
          </c:extLst>
        </c:ser>
        <c:ser>
          <c:idx val="2"/>
          <c:order val="2"/>
          <c:spPr>
            <a:ln w="28575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验证'!$B$4:$I$4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1.526662</c:v>
                </c:pt>
                <c:pt idx="2">
                  <c:v>1.486372</c:v>
                </c:pt>
                <c:pt idx="3">
                  <c:v>1.487412</c:v>
                </c:pt>
                <c:pt idx="4">
                  <c:v>0.967441</c:v>
                </c:pt>
                <c:pt idx="5">
                  <c:v>8.4709000000000007E-2</c:v>
                </c:pt>
                <c:pt idx="6">
                  <c:v>7.4504000000000001E-2</c:v>
                </c:pt>
                <c:pt idx="7">
                  <c:v>5.1074000000000001E-2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B-4092-9E67-06D26C1A0397}"/>
            </c:ext>
          </c:extLst>
        </c:ser>
        <c:ser>
          <c:idx val="3"/>
          <c:order val="3"/>
          <c:spPr>
            <a:ln w="28575" cap="rnd">
              <a:solidFill>
                <a:schemeClr val="accent3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验证'!$B$5:$I$5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5.1741950000000001</c:v>
                </c:pt>
                <c:pt idx="2">
                  <c:v>0.88649900000000004</c:v>
                </c:pt>
                <c:pt idx="3">
                  <c:v>0.236121</c:v>
                </c:pt>
                <c:pt idx="4">
                  <c:v>0.13700699999999999</c:v>
                </c:pt>
                <c:pt idx="5">
                  <c:v>8.8816000000000006E-2</c:v>
                </c:pt>
                <c:pt idx="6">
                  <c:v>5.0820999999999998E-2</c:v>
                </c:pt>
                <c:pt idx="7">
                  <c:v>5.0821999999999999E-2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B-4092-9E67-06D26C1A0397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验证'!$B$6:$I$6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6.7561059999999999</c:v>
                </c:pt>
                <c:pt idx="3">
                  <c:v>4.9828299999999999</c:v>
                </c:pt>
                <c:pt idx="4">
                  <c:v>1.152142</c:v>
                </c:pt>
                <c:pt idx="5">
                  <c:v>0.120671</c:v>
                </c:pt>
                <c:pt idx="6">
                  <c:v>9.1799000000000006E-2</c:v>
                </c:pt>
                <c:pt idx="7">
                  <c:v>5.1603000000000003E-2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DB-4092-9E67-06D26C1A0397}"/>
            </c:ext>
          </c:extLst>
        </c:ser>
        <c:ser>
          <c:idx val="5"/>
          <c:order val="5"/>
          <c:spPr>
            <a:ln w="28575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验证'!$B$7:$I$7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0.60145700000000002</c:v>
                </c:pt>
                <c:pt idx="3">
                  <c:v>0.451233</c:v>
                </c:pt>
                <c:pt idx="4">
                  <c:v>0.354682</c:v>
                </c:pt>
                <c:pt idx="5">
                  <c:v>0.12958</c:v>
                </c:pt>
                <c:pt idx="6">
                  <c:v>0.12784100000000001</c:v>
                </c:pt>
                <c:pt idx="7">
                  <c:v>5.0000999999999997E-2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DB-4092-9E67-06D26C1A0397}"/>
            </c:ext>
          </c:extLst>
        </c:ser>
        <c:ser>
          <c:idx val="6"/>
          <c:order val="6"/>
          <c:spPr>
            <a:ln w="28575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验证'!$B$8:$I$8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1.08091</c:v>
                </c:pt>
                <c:pt idx="3">
                  <c:v>0.34660400000000002</c:v>
                </c:pt>
                <c:pt idx="4">
                  <c:v>0.25360899999999997</c:v>
                </c:pt>
                <c:pt idx="5">
                  <c:v>0.120562</c:v>
                </c:pt>
                <c:pt idx="6">
                  <c:v>0.120562</c:v>
                </c:pt>
                <c:pt idx="7">
                  <c:v>5.0018E-2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DB-4092-9E67-06D26C1A0397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验证'!$B$9:$I$9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0.38904899999999998</c:v>
                </c:pt>
                <c:pt idx="4">
                  <c:v>0.13308200000000001</c:v>
                </c:pt>
                <c:pt idx="5">
                  <c:v>9.4224000000000002E-2</c:v>
                </c:pt>
                <c:pt idx="6">
                  <c:v>5.1019000000000002E-2</c:v>
                </c:pt>
                <c:pt idx="7">
                  <c:v>5.0957000000000002E-2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DB-4092-9E67-06D26C1A039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验证'!$B$10:$I$10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3.5158269999999998</c:v>
                </c:pt>
                <c:pt idx="2">
                  <c:v>1.313976</c:v>
                </c:pt>
                <c:pt idx="3">
                  <c:v>0.40816599999999997</c:v>
                </c:pt>
                <c:pt idx="4">
                  <c:v>0.406225</c:v>
                </c:pt>
                <c:pt idx="5">
                  <c:v>0.11781999999999999</c:v>
                </c:pt>
                <c:pt idx="6">
                  <c:v>6.9593000000000002E-2</c:v>
                </c:pt>
                <c:pt idx="7">
                  <c:v>5.1559000000000001E-2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DB-4092-9E67-06D26C1A0397}"/>
            </c:ext>
          </c:extLst>
        </c:ser>
        <c:ser>
          <c:idx val="9"/>
          <c:order val="9"/>
          <c:spPr>
            <a:ln w="28575" cap="rnd">
              <a:solidFill>
                <a:schemeClr val="accent3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验证'!$B$11:$I$11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1.484934</c:v>
                </c:pt>
                <c:pt idx="3">
                  <c:v>1.161613</c:v>
                </c:pt>
                <c:pt idx="4">
                  <c:v>0.17427300000000001</c:v>
                </c:pt>
                <c:pt idx="5">
                  <c:v>0.127024</c:v>
                </c:pt>
                <c:pt idx="6">
                  <c:v>0.12698000000000001</c:v>
                </c:pt>
                <c:pt idx="7">
                  <c:v>5.1861999999999998E-2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DB-4092-9E67-06D26C1A0397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验证'!$B$12:$I$12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4.3552540000000004</c:v>
                </c:pt>
                <c:pt idx="2">
                  <c:v>4.3746119999999999</c:v>
                </c:pt>
                <c:pt idx="3">
                  <c:v>0.75065999999999999</c:v>
                </c:pt>
                <c:pt idx="4">
                  <c:v>0.30901699999999999</c:v>
                </c:pt>
                <c:pt idx="5">
                  <c:v>0.140457</c:v>
                </c:pt>
                <c:pt idx="6">
                  <c:v>6.9492999999999999E-2</c:v>
                </c:pt>
                <c:pt idx="7">
                  <c:v>5.0573E-2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DB-4092-9E67-06D26C1A0397}"/>
            </c:ext>
          </c:extLst>
        </c:ser>
        <c:ser>
          <c:idx val="11"/>
          <c:order val="11"/>
          <c:spPr>
            <a:ln w="28575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验证'!$B$13:$I$13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5.1165799999999999</c:v>
                </c:pt>
                <c:pt idx="2">
                  <c:v>3.5127760000000001</c:v>
                </c:pt>
                <c:pt idx="3">
                  <c:v>0.30241200000000001</c:v>
                </c:pt>
                <c:pt idx="4">
                  <c:v>0.14332300000000001</c:v>
                </c:pt>
                <c:pt idx="5">
                  <c:v>7.2704000000000005E-2</c:v>
                </c:pt>
                <c:pt idx="6">
                  <c:v>7.2658E-2</c:v>
                </c:pt>
                <c:pt idx="7">
                  <c:v>5.1443000000000003E-2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DB-4092-9E67-06D26C1A0397}"/>
            </c:ext>
          </c:extLst>
        </c:ser>
        <c:ser>
          <c:idx val="12"/>
          <c:order val="12"/>
          <c:spPr>
            <a:ln w="28575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验证'!$B$14:$I$14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5.1741950000000001</c:v>
                </c:pt>
                <c:pt idx="2">
                  <c:v>1.1979010000000001</c:v>
                </c:pt>
                <c:pt idx="3">
                  <c:v>0.95477000000000001</c:v>
                </c:pt>
                <c:pt idx="4">
                  <c:v>0.105309</c:v>
                </c:pt>
                <c:pt idx="5">
                  <c:v>0.11002199999999999</c:v>
                </c:pt>
                <c:pt idx="6">
                  <c:v>6.9017999999999996E-2</c:v>
                </c:pt>
                <c:pt idx="7">
                  <c:v>5.1896999999999999E-2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DB-4092-9E67-06D26C1A0397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验证'!$B$15:$I$15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0.198624</c:v>
                </c:pt>
                <c:pt idx="3">
                  <c:v>0.38574799999999998</c:v>
                </c:pt>
                <c:pt idx="4">
                  <c:v>0.16312099999999999</c:v>
                </c:pt>
                <c:pt idx="5">
                  <c:v>0.13150000000000001</c:v>
                </c:pt>
                <c:pt idx="6">
                  <c:v>0.13103799999999999</c:v>
                </c:pt>
                <c:pt idx="7">
                  <c:v>5.1466999999999999E-2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DB-4092-9E67-06D26C1A039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验证'!$B$16:$I$16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3.0297930000000002</c:v>
                </c:pt>
                <c:pt idx="2">
                  <c:v>3.0346700000000002</c:v>
                </c:pt>
                <c:pt idx="3">
                  <c:v>1.0235190000000001</c:v>
                </c:pt>
                <c:pt idx="4">
                  <c:v>0.39012400000000003</c:v>
                </c:pt>
                <c:pt idx="5">
                  <c:v>0.27673399999999998</c:v>
                </c:pt>
                <c:pt idx="6">
                  <c:v>9.2535999999999993E-2</c:v>
                </c:pt>
                <c:pt idx="7">
                  <c:v>5.1026000000000002E-2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DB-4092-9E67-06D26C1A0397}"/>
            </c:ext>
          </c:extLst>
        </c:ser>
        <c:ser>
          <c:idx val="15"/>
          <c:order val="15"/>
          <c:spPr>
            <a:ln w="28575" cap="rnd">
              <a:solidFill>
                <a:schemeClr val="accent3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验证'!$B$17:$I$17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3.5158269999999998</c:v>
                </c:pt>
                <c:pt idx="2">
                  <c:v>2.6942970000000002</c:v>
                </c:pt>
                <c:pt idx="3">
                  <c:v>0.25265100000000001</c:v>
                </c:pt>
                <c:pt idx="4">
                  <c:v>0.122887</c:v>
                </c:pt>
                <c:pt idx="5">
                  <c:v>6.3593999999999998E-2</c:v>
                </c:pt>
                <c:pt idx="6">
                  <c:v>0.111336</c:v>
                </c:pt>
                <c:pt idx="7">
                  <c:v>5.0914000000000001E-2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DDB-4092-9E67-06D26C1A0397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验证'!$B$18:$I$18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3.0051549999999998</c:v>
                </c:pt>
                <c:pt idx="2">
                  <c:v>1.6895469999999999</c:v>
                </c:pt>
                <c:pt idx="3">
                  <c:v>1.675087</c:v>
                </c:pt>
                <c:pt idx="4">
                  <c:v>0.180061</c:v>
                </c:pt>
                <c:pt idx="5">
                  <c:v>8.2619999999999999E-2</c:v>
                </c:pt>
                <c:pt idx="6">
                  <c:v>8.6094000000000004E-2</c:v>
                </c:pt>
                <c:pt idx="7">
                  <c:v>4.9208000000000002E-2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DB-4092-9E67-06D26C1A0397}"/>
            </c:ext>
          </c:extLst>
        </c:ser>
        <c:ser>
          <c:idx val="17"/>
          <c:order val="17"/>
          <c:spPr>
            <a:ln w="28575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验证'!$B$19:$I$19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5.1855279999999997</c:v>
                </c:pt>
                <c:pt idx="2">
                  <c:v>0.88473900000000005</c:v>
                </c:pt>
                <c:pt idx="3">
                  <c:v>0.23336299999999999</c:v>
                </c:pt>
                <c:pt idx="4">
                  <c:v>0.114625</c:v>
                </c:pt>
                <c:pt idx="5">
                  <c:v>6.1008E-2</c:v>
                </c:pt>
                <c:pt idx="6">
                  <c:v>0.111336</c:v>
                </c:pt>
                <c:pt idx="7">
                  <c:v>5.1179000000000002E-2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DB-4092-9E67-06D26C1A0397}"/>
            </c:ext>
          </c:extLst>
        </c:ser>
        <c:ser>
          <c:idx val="18"/>
          <c:order val="18"/>
          <c:spPr>
            <a:ln w="28575" cap="rnd">
              <a:solidFill>
                <a:schemeClr val="accent3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验证'!$B$20:$I$20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1.466145</c:v>
                </c:pt>
                <c:pt idx="3">
                  <c:v>0.29870400000000003</c:v>
                </c:pt>
                <c:pt idx="4">
                  <c:v>0.14014499999999999</c:v>
                </c:pt>
                <c:pt idx="5">
                  <c:v>0.13966700000000001</c:v>
                </c:pt>
                <c:pt idx="6">
                  <c:v>0.12747700000000001</c:v>
                </c:pt>
                <c:pt idx="7">
                  <c:v>5.0595000000000001E-2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DDB-4092-9E67-06D26C1A0397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验证'!$B$21:$I$21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1.400908</c:v>
                </c:pt>
                <c:pt idx="2">
                  <c:v>0.32440400000000003</c:v>
                </c:pt>
                <c:pt idx="3">
                  <c:v>0.127633</c:v>
                </c:pt>
                <c:pt idx="4">
                  <c:v>0.104879</c:v>
                </c:pt>
                <c:pt idx="5">
                  <c:v>6.2904000000000002E-2</c:v>
                </c:pt>
                <c:pt idx="6">
                  <c:v>5.0888000000000003E-2</c:v>
                </c:pt>
                <c:pt idx="7">
                  <c:v>5.0963000000000001E-2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DDB-4092-9E67-06D26C1A039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验证'!$B$22:$I$22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6.7482569999999997</c:v>
                </c:pt>
                <c:pt idx="2">
                  <c:v>0.69267199999999995</c:v>
                </c:pt>
                <c:pt idx="3">
                  <c:v>0.69236399999999998</c:v>
                </c:pt>
                <c:pt idx="4">
                  <c:v>0.30660900000000002</c:v>
                </c:pt>
                <c:pt idx="5">
                  <c:v>0.142064</c:v>
                </c:pt>
                <c:pt idx="6">
                  <c:v>0.11598799999999999</c:v>
                </c:pt>
                <c:pt idx="7">
                  <c:v>5.0629E-2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DDB-4092-9E67-06D26C1A0397}"/>
            </c:ext>
          </c:extLst>
        </c:ser>
        <c:ser>
          <c:idx val="21"/>
          <c:order val="21"/>
          <c:spPr>
            <a:ln w="28575" cap="rnd">
              <a:solidFill>
                <a:schemeClr val="accent3">
                  <a:shade val="5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验证'!$B$23:$I$23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2.4085909999999999</c:v>
                </c:pt>
                <c:pt idx="2">
                  <c:v>0.36139199999999999</c:v>
                </c:pt>
                <c:pt idx="3">
                  <c:v>0.273615</c:v>
                </c:pt>
                <c:pt idx="4">
                  <c:v>0.275588</c:v>
                </c:pt>
                <c:pt idx="5">
                  <c:v>0.275615</c:v>
                </c:pt>
                <c:pt idx="6">
                  <c:v>0.12953000000000001</c:v>
                </c:pt>
                <c:pt idx="7">
                  <c:v>5.0798999999999997E-2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DDB-4092-9E67-06D26C1A0397}"/>
            </c:ext>
          </c:extLst>
        </c:ser>
        <c:ser>
          <c:idx val="22"/>
          <c:order val="22"/>
          <c:spPr>
            <a:ln w="28575" cap="rnd">
              <a:solidFill>
                <a:schemeClr val="accent3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验证'!$B$24:$I$24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0.919601</c:v>
                </c:pt>
                <c:pt idx="3">
                  <c:v>0.31245800000000001</c:v>
                </c:pt>
                <c:pt idx="4">
                  <c:v>0.49670700000000001</c:v>
                </c:pt>
                <c:pt idx="5">
                  <c:v>0.50059299999999995</c:v>
                </c:pt>
                <c:pt idx="6">
                  <c:v>0.10505</c:v>
                </c:pt>
                <c:pt idx="7">
                  <c:v>5.2027999999999998E-2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DDB-4092-9E67-06D26C1A0397}"/>
            </c:ext>
          </c:extLst>
        </c:ser>
        <c:ser>
          <c:idx val="23"/>
          <c:order val="23"/>
          <c:spPr>
            <a:ln w="28575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验证'!$B$25:$I$25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0.52782399999999996</c:v>
                </c:pt>
                <c:pt idx="4">
                  <c:v>0.14219599999999999</c:v>
                </c:pt>
                <c:pt idx="5">
                  <c:v>8.9856000000000005E-2</c:v>
                </c:pt>
                <c:pt idx="6">
                  <c:v>5.0989E-2</c:v>
                </c:pt>
                <c:pt idx="7">
                  <c:v>5.0982E-2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DDB-4092-9E67-06D26C1A0397}"/>
            </c:ext>
          </c:extLst>
        </c:ser>
        <c:ser>
          <c:idx val="24"/>
          <c:order val="24"/>
          <c:spPr>
            <a:ln w="28575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验证'!$B$26:$I$26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0.63719000000000003</c:v>
                </c:pt>
                <c:pt idx="2">
                  <c:v>0.64033899999999999</c:v>
                </c:pt>
                <c:pt idx="3">
                  <c:v>0.70635199999999998</c:v>
                </c:pt>
                <c:pt idx="4">
                  <c:v>0.23196600000000001</c:v>
                </c:pt>
                <c:pt idx="5">
                  <c:v>0.15809599999999999</c:v>
                </c:pt>
                <c:pt idx="6">
                  <c:v>9.0854000000000004E-2</c:v>
                </c:pt>
                <c:pt idx="7">
                  <c:v>5.1036999999999999E-2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DDB-4092-9E67-06D26C1A0397}"/>
            </c:ext>
          </c:extLst>
        </c:ser>
        <c:ser>
          <c:idx val="25"/>
          <c:order val="25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验证'!$B$27:$I$27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0.76217999999999997</c:v>
                </c:pt>
                <c:pt idx="3">
                  <c:v>0.447625</c:v>
                </c:pt>
                <c:pt idx="4">
                  <c:v>8.0732999999999999E-2</c:v>
                </c:pt>
                <c:pt idx="5">
                  <c:v>7.2109999999999994E-2</c:v>
                </c:pt>
                <c:pt idx="6">
                  <c:v>7.2056999999999996E-2</c:v>
                </c:pt>
                <c:pt idx="7">
                  <c:v>5.0088000000000001E-2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DDB-4092-9E67-06D26C1A039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验证'!$B$28:$I$28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3.0832899999999999</c:v>
                </c:pt>
                <c:pt idx="2">
                  <c:v>0.73335799999999995</c:v>
                </c:pt>
                <c:pt idx="3">
                  <c:v>0.73147799999999996</c:v>
                </c:pt>
                <c:pt idx="4">
                  <c:v>0.22903599999999999</c:v>
                </c:pt>
                <c:pt idx="5">
                  <c:v>0.121388</c:v>
                </c:pt>
                <c:pt idx="6">
                  <c:v>0.113492</c:v>
                </c:pt>
                <c:pt idx="7">
                  <c:v>5.1026000000000002E-2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DDB-4092-9E67-06D26C1A0397}"/>
            </c:ext>
          </c:extLst>
        </c:ser>
        <c:ser>
          <c:idx val="27"/>
          <c:order val="27"/>
          <c:spPr>
            <a:ln w="28575" cap="rnd">
              <a:solidFill>
                <a:schemeClr val="accent3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验证'!$B$29:$I$29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0.311442</c:v>
                </c:pt>
                <c:pt idx="4">
                  <c:v>0.124665</c:v>
                </c:pt>
                <c:pt idx="5">
                  <c:v>6.8041000000000004E-2</c:v>
                </c:pt>
                <c:pt idx="6">
                  <c:v>5.1381000000000003E-2</c:v>
                </c:pt>
                <c:pt idx="7">
                  <c:v>5.1306999999999998E-2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DDB-4092-9E67-06D26C1A0397}"/>
            </c:ext>
          </c:extLst>
        </c:ser>
        <c:ser>
          <c:idx val="28"/>
          <c:order val="28"/>
          <c:spPr>
            <a:ln w="28575" cap="rnd">
              <a:solidFill>
                <a:schemeClr val="accent3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验证'!$B$30:$I$30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5.1165799999999999</c:v>
                </c:pt>
                <c:pt idx="2">
                  <c:v>0.52480800000000005</c:v>
                </c:pt>
                <c:pt idx="3">
                  <c:v>0.25313799999999997</c:v>
                </c:pt>
                <c:pt idx="4">
                  <c:v>0.121707</c:v>
                </c:pt>
                <c:pt idx="5">
                  <c:v>0.121277</c:v>
                </c:pt>
                <c:pt idx="6">
                  <c:v>0.109765</c:v>
                </c:pt>
                <c:pt idx="7">
                  <c:v>5.0767E-2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DDB-4092-9E67-06D26C1A0397}"/>
            </c:ext>
          </c:extLst>
        </c:ser>
        <c:ser>
          <c:idx val="29"/>
          <c:order val="29"/>
          <c:spPr>
            <a:ln w="28575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验证'!$B$31:$I$31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1.5162469999999999</c:v>
                </c:pt>
                <c:pt idx="3">
                  <c:v>1.278926</c:v>
                </c:pt>
                <c:pt idx="4">
                  <c:v>0.29337299999999999</c:v>
                </c:pt>
                <c:pt idx="5">
                  <c:v>0.29044999999999999</c:v>
                </c:pt>
                <c:pt idx="6">
                  <c:v>0.130056</c:v>
                </c:pt>
                <c:pt idx="7">
                  <c:v>5.1572E-2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DDB-4092-9E67-06D26C1A0397}"/>
            </c:ext>
          </c:extLst>
        </c:ser>
        <c:ser>
          <c:idx val="30"/>
          <c:order val="30"/>
          <c:spPr>
            <a:ln w="28575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验证'!$B$32:$I$32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6.3642399999999997</c:v>
                </c:pt>
                <c:pt idx="2">
                  <c:v>3.0913189999999999</c:v>
                </c:pt>
                <c:pt idx="3">
                  <c:v>0.46934500000000001</c:v>
                </c:pt>
                <c:pt idx="4">
                  <c:v>0.45497599999999999</c:v>
                </c:pt>
                <c:pt idx="5">
                  <c:v>0.122651</c:v>
                </c:pt>
                <c:pt idx="6">
                  <c:v>7.1464E-2</c:v>
                </c:pt>
                <c:pt idx="7">
                  <c:v>5.0377999999999999E-2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DDB-4092-9E67-06D26C1A0397}"/>
            </c:ext>
          </c:extLst>
        </c:ser>
        <c:ser>
          <c:idx val="31"/>
          <c:order val="31"/>
          <c:spPr>
            <a:ln w="28575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验证'!$B$33:$I$33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1.4157869999999999</c:v>
                </c:pt>
                <c:pt idx="3">
                  <c:v>1.165594</c:v>
                </c:pt>
                <c:pt idx="4">
                  <c:v>0.119875</c:v>
                </c:pt>
                <c:pt idx="5">
                  <c:v>0.11977500000000001</c:v>
                </c:pt>
                <c:pt idx="6">
                  <c:v>6.9775000000000004E-2</c:v>
                </c:pt>
                <c:pt idx="7">
                  <c:v>5.2153999999999999E-2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DDB-4092-9E67-06D26C1A039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验证'!$B$34:$I$34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0.76268199999999997</c:v>
                </c:pt>
                <c:pt idx="3">
                  <c:v>0.76246700000000001</c:v>
                </c:pt>
                <c:pt idx="4">
                  <c:v>0.40956500000000001</c:v>
                </c:pt>
                <c:pt idx="5">
                  <c:v>0.17739099999999999</c:v>
                </c:pt>
                <c:pt idx="6">
                  <c:v>0.11350399999999999</c:v>
                </c:pt>
                <c:pt idx="7">
                  <c:v>5.0867000000000002E-2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DDB-4092-9E67-06D26C1A0397}"/>
            </c:ext>
          </c:extLst>
        </c:ser>
        <c:ser>
          <c:idx val="33"/>
          <c:order val="33"/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验证'!$B$35:$I$35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4.9835050000000001</c:v>
                </c:pt>
                <c:pt idx="3">
                  <c:v>1.8133600000000001</c:v>
                </c:pt>
                <c:pt idx="4">
                  <c:v>0.14333299999999999</c:v>
                </c:pt>
                <c:pt idx="5">
                  <c:v>6.9731000000000001E-2</c:v>
                </c:pt>
                <c:pt idx="6">
                  <c:v>6.9595000000000004E-2</c:v>
                </c:pt>
                <c:pt idx="7">
                  <c:v>5.2031000000000001E-2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DDB-4092-9E67-06D26C1A0397}"/>
            </c:ext>
          </c:extLst>
        </c:ser>
        <c:ser>
          <c:idx val="34"/>
          <c:order val="34"/>
          <c:spPr>
            <a:ln w="28575" cap="rnd">
              <a:solidFill>
                <a:schemeClr val="accent3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验证'!$B$36:$I$36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4.3412559999999996</c:v>
                </c:pt>
                <c:pt idx="3">
                  <c:v>1.113694</c:v>
                </c:pt>
                <c:pt idx="4">
                  <c:v>0.26271699999999998</c:v>
                </c:pt>
                <c:pt idx="5">
                  <c:v>0.15597800000000001</c:v>
                </c:pt>
                <c:pt idx="6">
                  <c:v>9.6087000000000006E-2</c:v>
                </c:pt>
                <c:pt idx="7">
                  <c:v>5.0508999999999998E-2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DDB-4092-9E67-06D26C1A0397}"/>
            </c:ext>
          </c:extLst>
        </c:ser>
        <c:ser>
          <c:idx val="35"/>
          <c:order val="35"/>
          <c:spPr>
            <a:ln w="28575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验证'!$B$37:$I$37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5.2456240000000003</c:v>
                </c:pt>
                <c:pt idx="2">
                  <c:v>5.2537200000000004</c:v>
                </c:pt>
                <c:pt idx="3">
                  <c:v>2.381545</c:v>
                </c:pt>
                <c:pt idx="4">
                  <c:v>0.52284299999999995</c:v>
                </c:pt>
                <c:pt idx="5">
                  <c:v>0.49867800000000001</c:v>
                </c:pt>
                <c:pt idx="6">
                  <c:v>0.105618</c:v>
                </c:pt>
                <c:pt idx="7">
                  <c:v>5.2063999999999999E-2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DDB-4092-9E67-06D26C1A0397}"/>
            </c:ext>
          </c:extLst>
        </c:ser>
        <c:ser>
          <c:idx val="36"/>
          <c:order val="36"/>
          <c:spPr>
            <a:ln w="28575" cap="rnd">
              <a:solidFill>
                <a:schemeClr val="accent3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验证'!$B$38:$I$38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0.311442</c:v>
                </c:pt>
                <c:pt idx="4">
                  <c:v>0.140928</c:v>
                </c:pt>
                <c:pt idx="5">
                  <c:v>0.14079700000000001</c:v>
                </c:pt>
                <c:pt idx="6">
                  <c:v>8.8583999999999996E-2</c:v>
                </c:pt>
                <c:pt idx="7">
                  <c:v>5.1011000000000001E-2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DDB-4092-9E67-06D26C1A0397}"/>
            </c:ext>
          </c:extLst>
        </c:ser>
        <c:ser>
          <c:idx val="37"/>
          <c:order val="37"/>
          <c:spPr>
            <a:ln w="28575" cap="rnd">
              <a:solidFill>
                <a:schemeClr val="accent3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验证'!$B$39:$I$39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3.092784</c:v>
                </c:pt>
                <c:pt idx="3">
                  <c:v>1.017136</c:v>
                </c:pt>
                <c:pt idx="4">
                  <c:v>0.29609099999999999</c:v>
                </c:pt>
                <c:pt idx="5">
                  <c:v>0.184609</c:v>
                </c:pt>
                <c:pt idx="6">
                  <c:v>0.12843499999999999</c:v>
                </c:pt>
                <c:pt idx="7">
                  <c:v>5.1163E-2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DDB-4092-9E67-06D26C1A039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验证'!$B$40:$I$40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1.6265369999999999</c:v>
                </c:pt>
                <c:pt idx="3">
                  <c:v>0.909829</c:v>
                </c:pt>
                <c:pt idx="4">
                  <c:v>0.30362800000000001</c:v>
                </c:pt>
                <c:pt idx="5">
                  <c:v>0.17585899999999999</c:v>
                </c:pt>
                <c:pt idx="6">
                  <c:v>0.11340699999999999</c:v>
                </c:pt>
                <c:pt idx="7">
                  <c:v>5.1263000000000003E-2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DDB-4092-9E67-06D26C1A0397}"/>
            </c:ext>
          </c:extLst>
        </c:ser>
        <c:ser>
          <c:idx val="39"/>
          <c:order val="39"/>
          <c:spPr>
            <a:ln w="28575" cap="rnd">
              <a:solidFill>
                <a:schemeClr val="accent3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验证'!$B$41:$I$41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5.4338959999999998</c:v>
                </c:pt>
                <c:pt idx="2">
                  <c:v>2.4767610000000002</c:v>
                </c:pt>
                <c:pt idx="3">
                  <c:v>2.6588289999999999</c:v>
                </c:pt>
                <c:pt idx="4">
                  <c:v>0.45134200000000002</c:v>
                </c:pt>
                <c:pt idx="5">
                  <c:v>0.123497</c:v>
                </c:pt>
                <c:pt idx="6">
                  <c:v>7.3723999999999998E-2</c:v>
                </c:pt>
                <c:pt idx="7">
                  <c:v>5.0561000000000002E-2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DDB-4092-9E67-06D26C1A0397}"/>
            </c:ext>
          </c:extLst>
        </c:ser>
        <c:ser>
          <c:idx val="40"/>
          <c:order val="40"/>
          <c:spPr>
            <a:ln w="28575" cap="rnd">
              <a:solidFill>
                <a:schemeClr val="accent3">
                  <a:shade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验证'!$B$42:$I$42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5.2456240000000003</c:v>
                </c:pt>
                <c:pt idx="2">
                  <c:v>5.2537200000000004</c:v>
                </c:pt>
                <c:pt idx="3">
                  <c:v>4.9748650000000003</c:v>
                </c:pt>
                <c:pt idx="4">
                  <c:v>1.8034380000000001</c:v>
                </c:pt>
                <c:pt idx="5">
                  <c:v>0.23219500000000001</c:v>
                </c:pt>
                <c:pt idx="6">
                  <c:v>0.127829</c:v>
                </c:pt>
                <c:pt idx="7">
                  <c:v>5.2232000000000001E-2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DDB-4092-9E67-06D26C1A0397}"/>
            </c:ext>
          </c:extLst>
        </c:ser>
        <c:ser>
          <c:idx val="41"/>
          <c:order val="41"/>
          <c:spPr>
            <a:ln w="28575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验证'!$B$43:$I$43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3.1240519999999998</c:v>
                </c:pt>
                <c:pt idx="3">
                  <c:v>1.022486</c:v>
                </c:pt>
                <c:pt idx="4">
                  <c:v>0.32680999999999999</c:v>
                </c:pt>
                <c:pt idx="5">
                  <c:v>0.120562</c:v>
                </c:pt>
                <c:pt idx="6">
                  <c:v>9.0981000000000006E-2</c:v>
                </c:pt>
                <c:pt idx="7">
                  <c:v>5.0507000000000003E-2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DDB-4092-9E67-06D26C1A0397}"/>
            </c:ext>
          </c:extLst>
        </c:ser>
        <c:ser>
          <c:idx val="42"/>
          <c:order val="42"/>
          <c:spPr>
            <a:ln w="28575" cap="rnd">
              <a:solidFill>
                <a:schemeClr val="accent3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验证'!$B$44:$I$44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1.5162469999999999</c:v>
                </c:pt>
                <c:pt idx="3">
                  <c:v>0.96540199999999998</c:v>
                </c:pt>
                <c:pt idx="4">
                  <c:v>0.83668699999999996</c:v>
                </c:pt>
                <c:pt idx="5">
                  <c:v>0.82411599999999996</c:v>
                </c:pt>
                <c:pt idx="6">
                  <c:v>0.12756100000000001</c:v>
                </c:pt>
                <c:pt idx="7">
                  <c:v>5.1430999999999998E-2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DDB-4092-9E67-06D26C1A0397}"/>
            </c:ext>
          </c:extLst>
        </c:ser>
        <c:ser>
          <c:idx val="43"/>
          <c:order val="43"/>
          <c:spPr>
            <a:ln w="28575" cap="rnd">
              <a:solidFill>
                <a:schemeClr val="accent3">
                  <a:shade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验证'!$B$45:$I$45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7.8616000000000005E-2</c:v>
                </c:pt>
                <c:pt idx="6">
                  <c:v>8.5360000000000005E-2</c:v>
                </c:pt>
                <c:pt idx="7">
                  <c:v>4.9255E-2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DDB-4092-9E67-06D26C1A039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验证'!$B$46:$I$46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6.7482569999999997</c:v>
                </c:pt>
                <c:pt idx="2">
                  <c:v>6.7102529999999998</c:v>
                </c:pt>
                <c:pt idx="3">
                  <c:v>0.75182599999999999</c:v>
                </c:pt>
                <c:pt idx="4">
                  <c:v>0.19134499999999999</c:v>
                </c:pt>
                <c:pt idx="5">
                  <c:v>8.5665000000000005E-2</c:v>
                </c:pt>
                <c:pt idx="6">
                  <c:v>7.3191999999999993E-2</c:v>
                </c:pt>
                <c:pt idx="7">
                  <c:v>5.0825000000000002E-2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DDB-4092-9E67-06D26C1A0397}"/>
            </c:ext>
          </c:extLst>
        </c:ser>
        <c:ser>
          <c:idx val="45"/>
          <c:order val="45"/>
          <c:spPr>
            <a:ln w="28575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验证'!$B$47:$I$47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1.088284</c:v>
                </c:pt>
                <c:pt idx="2">
                  <c:v>1.0755520000000001</c:v>
                </c:pt>
                <c:pt idx="3">
                  <c:v>0.46866000000000002</c:v>
                </c:pt>
                <c:pt idx="4">
                  <c:v>0.28946300000000003</c:v>
                </c:pt>
                <c:pt idx="5">
                  <c:v>0.17748900000000001</c:v>
                </c:pt>
                <c:pt idx="6">
                  <c:v>0.12665799999999999</c:v>
                </c:pt>
                <c:pt idx="7">
                  <c:v>5.0478000000000002E-2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DDB-4092-9E67-06D26C1A0397}"/>
            </c:ext>
          </c:extLst>
        </c:ser>
        <c:ser>
          <c:idx val="46"/>
          <c:order val="46"/>
          <c:spPr>
            <a:ln w="28575" cap="rnd">
              <a:solidFill>
                <a:schemeClr val="accent3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验证'!$B$48:$I$48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2.8376109999999999</c:v>
                </c:pt>
                <c:pt idx="2">
                  <c:v>0.71108000000000005</c:v>
                </c:pt>
                <c:pt idx="3">
                  <c:v>0.72101300000000001</c:v>
                </c:pt>
                <c:pt idx="4">
                  <c:v>0.30092999999999998</c:v>
                </c:pt>
                <c:pt idx="5">
                  <c:v>0.1244</c:v>
                </c:pt>
                <c:pt idx="6">
                  <c:v>8.8803000000000007E-2</c:v>
                </c:pt>
                <c:pt idx="7">
                  <c:v>5.1068000000000002E-2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DDB-4092-9E67-06D26C1A0397}"/>
            </c:ext>
          </c:extLst>
        </c:ser>
        <c:ser>
          <c:idx val="47"/>
          <c:order val="47"/>
          <c:spPr>
            <a:ln w="28575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验证'!$B$49:$I$49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0.64704099999999998</c:v>
                </c:pt>
                <c:pt idx="3">
                  <c:v>0.20482800000000001</c:v>
                </c:pt>
                <c:pt idx="4">
                  <c:v>0.29330899999999999</c:v>
                </c:pt>
                <c:pt idx="5">
                  <c:v>0.49270399999999998</c:v>
                </c:pt>
                <c:pt idx="6">
                  <c:v>0.104811</c:v>
                </c:pt>
                <c:pt idx="7">
                  <c:v>5.1672999999999997E-2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DDB-4092-9E67-06D26C1A0397}"/>
            </c:ext>
          </c:extLst>
        </c:ser>
        <c:ser>
          <c:idx val="48"/>
          <c:order val="48"/>
          <c:spPr>
            <a:ln w="28575" cap="rnd">
              <a:solidFill>
                <a:schemeClr val="accent3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验证'!$B$50:$I$50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0.32652100000000001</c:v>
                </c:pt>
                <c:pt idx="3">
                  <c:v>0.32552300000000001</c:v>
                </c:pt>
                <c:pt idx="4">
                  <c:v>0.258606</c:v>
                </c:pt>
                <c:pt idx="5">
                  <c:v>0.12021800000000001</c:v>
                </c:pt>
                <c:pt idx="6">
                  <c:v>0.11351</c:v>
                </c:pt>
                <c:pt idx="7">
                  <c:v>5.0387000000000001E-2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DDB-4092-9E67-06D26C1A0397}"/>
            </c:ext>
          </c:extLst>
        </c:ser>
        <c:ser>
          <c:idx val="49"/>
          <c:order val="49"/>
          <c:spPr>
            <a:ln w="28575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验证'!$B$51:$I$51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5.4338959999999998</c:v>
                </c:pt>
                <c:pt idx="2">
                  <c:v>2.017544</c:v>
                </c:pt>
                <c:pt idx="3">
                  <c:v>1.284503</c:v>
                </c:pt>
                <c:pt idx="4">
                  <c:v>0.76421499999999998</c:v>
                </c:pt>
                <c:pt idx="5">
                  <c:v>0.49951400000000001</c:v>
                </c:pt>
                <c:pt idx="6">
                  <c:v>0.10687000000000001</c:v>
                </c:pt>
                <c:pt idx="7">
                  <c:v>5.1684000000000001E-2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DDB-4092-9E67-06D26C1A039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shade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验证'!$B$52:$I$52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2.4085909999999999</c:v>
                </c:pt>
                <c:pt idx="2">
                  <c:v>0.88624400000000003</c:v>
                </c:pt>
                <c:pt idx="3">
                  <c:v>0.24402399999999999</c:v>
                </c:pt>
                <c:pt idx="4">
                  <c:v>0.247109</c:v>
                </c:pt>
                <c:pt idx="5">
                  <c:v>0.110363</c:v>
                </c:pt>
                <c:pt idx="6">
                  <c:v>0.110363</c:v>
                </c:pt>
                <c:pt idx="7">
                  <c:v>5.0882999999999998E-2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DDB-4092-9E67-06D26C1A0397}"/>
            </c:ext>
          </c:extLst>
        </c:ser>
        <c:ser>
          <c:idx val="51"/>
          <c:order val="5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验证'!$B$53:$I$53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6.8333940000000002</c:v>
                </c:pt>
                <c:pt idx="3">
                  <c:v>0.69769899999999996</c:v>
                </c:pt>
                <c:pt idx="4">
                  <c:v>0.178809</c:v>
                </c:pt>
                <c:pt idx="5">
                  <c:v>0.16659499999999999</c:v>
                </c:pt>
                <c:pt idx="6">
                  <c:v>0.12645999999999999</c:v>
                </c:pt>
                <c:pt idx="7">
                  <c:v>5.1601000000000001E-2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DDB-4092-9E67-06D26C1A0397}"/>
            </c:ext>
          </c:extLst>
        </c:ser>
        <c:ser>
          <c:idx val="52"/>
          <c:order val="52"/>
          <c:spPr>
            <a:ln w="28575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验证'!$B$54:$I$54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5.1133430000000004</c:v>
                </c:pt>
                <c:pt idx="2">
                  <c:v>0.885907</c:v>
                </c:pt>
                <c:pt idx="3">
                  <c:v>0.123705</c:v>
                </c:pt>
                <c:pt idx="4">
                  <c:v>0.12293900000000001</c:v>
                </c:pt>
                <c:pt idx="5">
                  <c:v>0.110262</c:v>
                </c:pt>
                <c:pt idx="6">
                  <c:v>7.0110000000000006E-2</c:v>
                </c:pt>
                <c:pt idx="7">
                  <c:v>5.1214999999999997E-2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DDB-4092-9E67-06D26C1A0397}"/>
            </c:ext>
          </c:extLst>
        </c:ser>
        <c:ser>
          <c:idx val="53"/>
          <c:order val="53"/>
          <c:spPr>
            <a:ln w="28575" cap="rnd">
              <a:solidFill>
                <a:schemeClr val="accent3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验证'!$B$55:$I$55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4.5250539999999999</c:v>
                </c:pt>
                <c:pt idx="3">
                  <c:v>1.4463440000000001</c:v>
                </c:pt>
                <c:pt idx="4">
                  <c:v>0.19627500000000001</c:v>
                </c:pt>
                <c:pt idx="5">
                  <c:v>0.16272400000000001</c:v>
                </c:pt>
                <c:pt idx="6">
                  <c:v>0.12895100000000001</c:v>
                </c:pt>
                <c:pt idx="7">
                  <c:v>5.0368000000000003E-2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DDB-4092-9E67-06D26C1A0397}"/>
            </c:ext>
          </c:extLst>
        </c:ser>
        <c:ser>
          <c:idx val="54"/>
          <c:order val="54"/>
          <c:spPr>
            <a:ln w="28575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验证'!$B$56:$I$56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1.2013039999999999</c:v>
                </c:pt>
                <c:pt idx="4">
                  <c:v>0.27304600000000001</c:v>
                </c:pt>
                <c:pt idx="5">
                  <c:v>0.28527999999999998</c:v>
                </c:pt>
                <c:pt idx="6">
                  <c:v>6.7699999999999996E-2</c:v>
                </c:pt>
                <c:pt idx="7">
                  <c:v>5.1116000000000002E-2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DDB-4092-9E67-06D26C1A0397}"/>
            </c:ext>
          </c:extLst>
        </c:ser>
        <c:ser>
          <c:idx val="55"/>
          <c:order val="55"/>
          <c:spPr>
            <a:ln w="28575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验证'!$B$57:$I$57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1.521061</c:v>
                </c:pt>
                <c:pt idx="3">
                  <c:v>1.423899</c:v>
                </c:pt>
                <c:pt idx="4">
                  <c:v>0.30074200000000001</c:v>
                </c:pt>
                <c:pt idx="5">
                  <c:v>0.256465</c:v>
                </c:pt>
                <c:pt idx="6">
                  <c:v>9.1304999999999997E-2</c:v>
                </c:pt>
                <c:pt idx="7">
                  <c:v>5.1485000000000003E-2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DDB-4092-9E67-06D26C1A0397}"/>
            </c:ext>
          </c:extLst>
        </c:ser>
        <c:ser>
          <c:idx val="56"/>
          <c:order val="56"/>
          <c:spPr>
            <a:ln w="28575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验证'!$B$58:$I$58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4.5900550000000004</c:v>
                </c:pt>
                <c:pt idx="2">
                  <c:v>3.5658660000000002</c:v>
                </c:pt>
                <c:pt idx="3">
                  <c:v>3.5056620000000001</c:v>
                </c:pt>
                <c:pt idx="4">
                  <c:v>1.8849579999999999</c:v>
                </c:pt>
                <c:pt idx="5">
                  <c:v>0.23971000000000001</c:v>
                </c:pt>
                <c:pt idx="6">
                  <c:v>8.7847999999999996E-2</c:v>
                </c:pt>
                <c:pt idx="7">
                  <c:v>5.1152999999999997E-2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DDB-4092-9E67-06D26C1A0397}"/>
            </c:ext>
          </c:extLst>
        </c:ser>
        <c:ser>
          <c:idx val="57"/>
          <c:order val="57"/>
          <c:spPr>
            <a:ln w="28575" cap="rnd">
              <a:solidFill>
                <a:schemeClr val="accent3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验证'!$B$59:$I$59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0.124124</c:v>
                </c:pt>
                <c:pt idx="6">
                  <c:v>0.120562</c:v>
                </c:pt>
                <c:pt idx="7">
                  <c:v>5.0110000000000002E-2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DDB-4092-9E67-06D26C1A0397}"/>
            </c:ext>
          </c:extLst>
        </c:ser>
        <c:ser>
          <c:idx val="58"/>
          <c:order val="58"/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验证'!$B$60:$I$60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2.783398</c:v>
                </c:pt>
                <c:pt idx="2">
                  <c:v>0.88722999999999996</c:v>
                </c:pt>
                <c:pt idx="3">
                  <c:v>0.23116500000000001</c:v>
                </c:pt>
                <c:pt idx="4">
                  <c:v>0.231854</c:v>
                </c:pt>
                <c:pt idx="5">
                  <c:v>0.14471700000000001</c:v>
                </c:pt>
                <c:pt idx="6">
                  <c:v>0.12193900000000001</c:v>
                </c:pt>
                <c:pt idx="7">
                  <c:v>5.0264999999999997E-2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DDB-4092-9E67-06D26C1A0397}"/>
            </c:ext>
          </c:extLst>
        </c:ser>
        <c:ser>
          <c:idx val="59"/>
          <c:order val="59"/>
          <c:spPr>
            <a:ln w="28575" cap="rnd">
              <a:solidFill>
                <a:schemeClr val="accent3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验证'!$B$61:$I$61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1.400908</c:v>
                </c:pt>
                <c:pt idx="2">
                  <c:v>1.383877</c:v>
                </c:pt>
                <c:pt idx="3">
                  <c:v>1.213627</c:v>
                </c:pt>
                <c:pt idx="4">
                  <c:v>0.96327499999999999</c:v>
                </c:pt>
                <c:pt idx="5">
                  <c:v>0.117329</c:v>
                </c:pt>
                <c:pt idx="6">
                  <c:v>0.117329</c:v>
                </c:pt>
                <c:pt idx="7">
                  <c:v>5.1156E-2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DDB-4092-9E67-06D26C1A0397}"/>
            </c:ext>
          </c:extLst>
        </c:ser>
        <c:ser>
          <c:idx val="60"/>
          <c:order val="60"/>
          <c:spPr>
            <a:ln w="28575" cap="rnd">
              <a:solidFill>
                <a:schemeClr val="accent3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验证'!$B$62:$I$62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3.0890499999999999</c:v>
                </c:pt>
                <c:pt idx="2">
                  <c:v>0.19336600000000001</c:v>
                </c:pt>
                <c:pt idx="3">
                  <c:v>0.52546199999999998</c:v>
                </c:pt>
                <c:pt idx="4">
                  <c:v>0.52249100000000004</c:v>
                </c:pt>
                <c:pt idx="5">
                  <c:v>0.49774499999999999</c:v>
                </c:pt>
                <c:pt idx="6">
                  <c:v>0.12981300000000001</c:v>
                </c:pt>
                <c:pt idx="7">
                  <c:v>5.1247000000000001E-2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DDB-4092-9E67-06D26C1A0397}"/>
            </c:ext>
          </c:extLst>
        </c:ser>
        <c:ser>
          <c:idx val="61"/>
          <c:order val="61"/>
          <c:spPr>
            <a:ln w="2857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验证'!$B$63:$I$63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0.97662099999999996</c:v>
                </c:pt>
                <c:pt idx="3">
                  <c:v>0.57992999999999995</c:v>
                </c:pt>
                <c:pt idx="4">
                  <c:v>0.362954</c:v>
                </c:pt>
                <c:pt idx="5">
                  <c:v>0.18263299999999999</c:v>
                </c:pt>
                <c:pt idx="6">
                  <c:v>0.129915</c:v>
                </c:pt>
                <c:pt idx="7">
                  <c:v>5.0638000000000002E-2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DDB-4092-9E67-06D26C1A039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验证'!$B$64:$I$64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3.5996589999999999</c:v>
                </c:pt>
                <c:pt idx="2">
                  <c:v>2.6761409999999999</c:v>
                </c:pt>
                <c:pt idx="3">
                  <c:v>0.99117500000000003</c:v>
                </c:pt>
                <c:pt idx="4">
                  <c:v>0.99420799999999998</c:v>
                </c:pt>
                <c:pt idx="5">
                  <c:v>0.359431</c:v>
                </c:pt>
                <c:pt idx="6">
                  <c:v>7.2968000000000005E-2</c:v>
                </c:pt>
                <c:pt idx="7">
                  <c:v>5.0428000000000001E-2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DDB-4092-9E67-06D26C1A0397}"/>
            </c:ext>
          </c:extLst>
        </c:ser>
        <c:ser>
          <c:idx val="63"/>
          <c:order val="63"/>
          <c:spPr>
            <a:ln w="28575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验证'!$B$65:$I$65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2.4122620000000001</c:v>
                </c:pt>
                <c:pt idx="3">
                  <c:v>0.71690900000000002</c:v>
                </c:pt>
                <c:pt idx="4">
                  <c:v>0.27592299999999997</c:v>
                </c:pt>
                <c:pt idx="5">
                  <c:v>0.12431499999999999</c:v>
                </c:pt>
                <c:pt idx="6">
                  <c:v>8.8535000000000003E-2</c:v>
                </c:pt>
                <c:pt idx="7">
                  <c:v>5.0840999999999997E-2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DDB-4092-9E67-06D26C1A0397}"/>
            </c:ext>
          </c:extLst>
        </c:ser>
        <c:ser>
          <c:idx val="64"/>
          <c:order val="64"/>
          <c:spPr>
            <a:ln w="28575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验证'!$B$66:$I$66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0.198624</c:v>
                </c:pt>
                <c:pt idx="3">
                  <c:v>0.182003</c:v>
                </c:pt>
                <c:pt idx="4">
                  <c:v>0.18198900000000001</c:v>
                </c:pt>
                <c:pt idx="5">
                  <c:v>0.13576099999999999</c:v>
                </c:pt>
                <c:pt idx="6">
                  <c:v>9.0851000000000001E-2</c:v>
                </c:pt>
                <c:pt idx="7">
                  <c:v>5.1830000000000001E-2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DDB-4092-9E67-06D26C1A0397}"/>
            </c:ext>
          </c:extLst>
        </c:ser>
        <c:ser>
          <c:idx val="65"/>
          <c:order val="65"/>
          <c:spPr>
            <a:ln w="28575" cap="rnd">
              <a:solidFill>
                <a:schemeClr val="accent3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验证'!$B$67:$I$67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6.3642399999999997</c:v>
                </c:pt>
                <c:pt idx="2">
                  <c:v>0.97440099999999996</c:v>
                </c:pt>
                <c:pt idx="3">
                  <c:v>0.32630399999999998</c:v>
                </c:pt>
                <c:pt idx="4">
                  <c:v>0.20349500000000001</c:v>
                </c:pt>
                <c:pt idx="5">
                  <c:v>0.12706000000000001</c:v>
                </c:pt>
                <c:pt idx="6">
                  <c:v>9.5500000000000002E-2</c:v>
                </c:pt>
                <c:pt idx="7">
                  <c:v>5.1006000000000003E-2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DDB-4092-9E67-06D26C1A0397}"/>
            </c:ext>
          </c:extLst>
        </c:ser>
        <c:ser>
          <c:idx val="66"/>
          <c:order val="66"/>
          <c:spPr>
            <a:ln w="28575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验证'!$B$68:$I$68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0.69751600000000002</c:v>
                </c:pt>
                <c:pt idx="3">
                  <c:v>0.30251299999999998</c:v>
                </c:pt>
                <c:pt idx="4">
                  <c:v>8.1443000000000002E-2</c:v>
                </c:pt>
                <c:pt idx="5">
                  <c:v>8.1057000000000004E-2</c:v>
                </c:pt>
                <c:pt idx="6">
                  <c:v>8.7598999999999996E-2</c:v>
                </c:pt>
                <c:pt idx="7">
                  <c:v>5.0047000000000001E-2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DDB-4092-9E67-06D26C1A0397}"/>
            </c:ext>
          </c:extLst>
        </c:ser>
        <c:ser>
          <c:idx val="67"/>
          <c:order val="67"/>
          <c:spPr>
            <a:ln w="28575" cap="rnd">
              <a:solidFill>
                <a:schemeClr val="accent3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验证'!$B$69:$I$69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6.645696</c:v>
                </c:pt>
                <c:pt idx="3">
                  <c:v>3.577623</c:v>
                </c:pt>
                <c:pt idx="4">
                  <c:v>0.92556499999999997</c:v>
                </c:pt>
                <c:pt idx="5">
                  <c:v>0.143119</c:v>
                </c:pt>
                <c:pt idx="6">
                  <c:v>0.116771</c:v>
                </c:pt>
                <c:pt idx="7">
                  <c:v>5.0515999999999998E-2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DDB-4092-9E67-06D26C1A0397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验证'!$B$70:$I$70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3.0832899999999999</c:v>
                </c:pt>
                <c:pt idx="2">
                  <c:v>1.0109570000000001</c:v>
                </c:pt>
                <c:pt idx="3">
                  <c:v>0.35084100000000001</c:v>
                </c:pt>
                <c:pt idx="4">
                  <c:v>0.35101399999999999</c:v>
                </c:pt>
                <c:pt idx="5">
                  <c:v>0.18037300000000001</c:v>
                </c:pt>
                <c:pt idx="6">
                  <c:v>0.110385</c:v>
                </c:pt>
                <c:pt idx="7">
                  <c:v>5.1159000000000003E-2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DDB-4092-9E67-06D26C1A0397}"/>
            </c:ext>
          </c:extLst>
        </c:ser>
        <c:ser>
          <c:idx val="69"/>
          <c:order val="69"/>
          <c:spPr>
            <a:ln w="28575" cap="rnd">
              <a:solidFill>
                <a:schemeClr val="accent3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验证'!$B$71:$I$71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5.1538740000000001</c:v>
                </c:pt>
                <c:pt idx="2">
                  <c:v>4.4444920000000003</c:v>
                </c:pt>
                <c:pt idx="3">
                  <c:v>2.3761830000000002</c:v>
                </c:pt>
                <c:pt idx="4">
                  <c:v>0.53698299999999999</c:v>
                </c:pt>
                <c:pt idx="5">
                  <c:v>0.16243299999999999</c:v>
                </c:pt>
                <c:pt idx="6">
                  <c:v>9.0180999999999997E-2</c:v>
                </c:pt>
                <c:pt idx="7">
                  <c:v>5.0950000000000002E-2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DDB-4092-9E67-06D26C1A0397}"/>
            </c:ext>
          </c:extLst>
        </c:ser>
        <c:ser>
          <c:idx val="70"/>
          <c:order val="70"/>
          <c:spPr>
            <a:ln w="28575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验证'!$B$72:$I$72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1.088284</c:v>
                </c:pt>
                <c:pt idx="2">
                  <c:v>0.46788400000000002</c:v>
                </c:pt>
                <c:pt idx="3">
                  <c:v>0.28286499999999998</c:v>
                </c:pt>
                <c:pt idx="4">
                  <c:v>0.27949200000000002</c:v>
                </c:pt>
                <c:pt idx="5">
                  <c:v>0.178707</c:v>
                </c:pt>
                <c:pt idx="6">
                  <c:v>0.110363</c:v>
                </c:pt>
                <c:pt idx="7">
                  <c:v>5.0985999999999997E-2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DDB-4092-9E67-06D26C1A0397}"/>
            </c:ext>
          </c:extLst>
        </c:ser>
        <c:ser>
          <c:idx val="71"/>
          <c:order val="71"/>
          <c:spPr>
            <a:ln w="28575" cap="rnd">
              <a:solidFill>
                <a:schemeClr val="accent3">
                  <a:tint val="7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验证'!$B$73:$I$73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1.470944</c:v>
                </c:pt>
                <c:pt idx="3">
                  <c:v>1.4838070000000001</c:v>
                </c:pt>
                <c:pt idx="4">
                  <c:v>0.19187399999999999</c:v>
                </c:pt>
                <c:pt idx="5">
                  <c:v>9.0035000000000004E-2</c:v>
                </c:pt>
                <c:pt idx="6">
                  <c:v>7.0490999999999998E-2</c:v>
                </c:pt>
                <c:pt idx="7">
                  <c:v>5.0598999999999998E-2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DDB-4092-9E67-06D26C1A0397}"/>
            </c:ext>
          </c:extLst>
        </c:ser>
        <c:ser>
          <c:idx val="72"/>
          <c:order val="72"/>
          <c:spPr>
            <a:ln w="28575" cap="rnd">
              <a:solidFill>
                <a:schemeClr val="accent3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验证'!$B$74:$I$74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0.59525799999999995</c:v>
                </c:pt>
                <c:pt idx="3">
                  <c:v>0.25695499999999999</c:v>
                </c:pt>
                <c:pt idx="4">
                  <c:v>0.25650000000000001</c:v>
                </c:pt>
                <c:pt idx="5">
                  <c:v>0.15228</c:v>
                </c:pt>
                <c:pt idx="6">
                  <c:v>9.3673999999999993E-2</c:v>
                </c:pt>
                <c:pt idx="7">
                  <c:v>5.0455E-2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DDB-4092-9E67-06D26C1A0397}"/>
            </c:ext>
          </c:extLst>
        </c:ser>
        <c:ser>
          <c:idx val="73"/>
          <c:order val="73"/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验证'!$B$75:$I$75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5.1961560000000002</c:v>
                </c:pt>
                <c:pt idx="3">
                  <c:v>2.3334000000000001</c:v>
                </c:pt>
                <c:pt idx="4">
                  <c:v>1.749716</c:v>
                </c:pt>
                <c:pt idx="5">
                  <c:v>0.14361099999999999</c:v>
                </c:pt>
                <c:pt idx="6">
                  <c:v>9.0150999999999995E-2</c:v>
                </c:pt>
                <c:pt idx="7">
                  <c:v>5.1629000000000001E-2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DDB-4092-9E67-06D26C1A0397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验证'!$B$76:$I$76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0.22872400000000001</c:v>
                </c:pt>
                <c:pt idx="4">
                  <c:v>0.124608</c:v>
                </c:pt>
                <c:pt idx="5">
                  <c:v>0.12474</c:v>
                </c:pt>
                <c:pt idx="6">
                  <c:v>0.110114</c:v>
                </c:pt>
                <c:pt idx="7">
                  <c:v>5.0934E-2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DDB-4092-9E67-06D26C1A0397}"/>
            </c:ext>
          </c:extLst>
        </c:ser>
        <c:ser>
          <c:idx val="75"/>
          <c:order val="75"/>
          <c:spPr>
            <a:ln w="28575" cap="rnd">
              <a:solidFill>
                <a:schemeClr val="accent3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验证'!$B$77:$I$77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6.7561059999999999</c:v>
                </c:pt>
                <c:pt idx="3">
                  <c:v>1.4852190000000001</c:v>
                </c:pt>
                <c:pt idx="4">
                  <c:v>0.19405900000000001</c:v>
                </c:pt>
                <c:pt idx="5">
                  <c:v>0.120155</c:v>
                </c:pt>
                <c:pt idx="6">
                  <c:v>7.0471000000000006E-2</c:v>
                </c:pt>
                <c:pt idx="7">
                  <c:v>5.1487999999999999E-2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DDB-4092-9E67-06D26C1A0397}"/>
            </c:ext>
          </c:extLst>
        </c:ser>
        <c:ser>
          <c:idx val="76"/>
          <c:order val="76"/>
          <c:spPr>
            <a:ln w="28575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验证'!$B$78:$I$78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1.466145</c:v>
                </c:pt>
                <c:pt idx="3">
                  <c:v>1.4668509999999999</c:v>
                </c:pt>
                <c:pt idx="4">
                  <c:v>0.57549499999999998</c:v>
                </c:pt>
                <c:pt idx="5">
                  <c:v>0.51223799999999997</c:v>
                </c:pt>
                <c:pt idx="6">
                  <c:v>0.129607</c:v>
                </c:pt>
                <c:pt idx="7">
                  <c:v>5.0708999999999997E-2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DDB-4092-9E67-06D26C1A0397}"/>
            </c:ext>
          </c:extLst>
        </c:ser>
        <c:ser>
          <c:idx val="77"/>
          <c:order val="77"/>
          <c:spPr>
            <a:ln w="28575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验证'!$B$79:$I$79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1.08091</c:v>
                </c:pt>
                <c:pt idx="3">
                  <c:v>0.77195899999999995</c:v>
                </c:pt>
                <c:pt idx="4">
                  <c:v>0.122082</c:v>
                </c:pt>
                <c:pt idx="5">
                  <c:v>0.123072</c:v>
                </c:pt>
                <c:pt idx="6">
                  <c:v>0.120562</c:v>
                </c:pt>
                <c:pt idx="7">
                  <c:v>5.008E-2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DDB-4092-9E67-06D26C1A0397}"/>
            </c:ext>
          </c:extLst>
        </c:ser>
        <c:ser>
          <c:idx val="78"/>
          <c:order val="78"/>
          <c:spPr>
            <a:ln w="28575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验证'!$B$80:$I$80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2.0095860000000001</c:v>
                </c:pt>
                <c:pt idx="2">
                  <c:v>1.421106</c:v>
                </c:pt>
                <c:pt idx="3">
                  <c:v>0.343864</c:v>
                </c:pt>
                <c:pt idx="4">
                  <c:v>0.33017800000000003</c:v>
                </c:pt>
                <c:pt idx="5">
                  <c:v>0.49177999999999999</c:v>
                </c:pt>
                <c:pt idx="6">
                  <c:v>0.105285</c:v>
                </c:pt>
                <c:pt idx="7">
                  <c:v>5.185E-2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DDB-4092-9E67-06D26C1A0397}"/>
            </c:ext>
          </c:extLst>
        </c:ser>
        <c:ser>
          <c:idx val="79"/>
          <c:order val="79"/>
          <c:spPr>
            <a:ln w="28575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验证'!$B$81:$I$81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2.430132</c:v>
                </c:pt>
                <c:pt idx="3">
                  <c:v>0.88183299999999998</c:v>
                </c:pt>
                <c:pt idx="4">
                  <c:v>0.31636799999999998</c:v>
                </c:pt>
                <c:pt idx="5">
                  <c:v>0.135022</c:v>
                </c:pt>
                <c:pt idx="6">
                  <c:v>8.6930999999999994E-2</c:v>
                </c:pt>
                <c:pt idx="7">
                  <c:v>5.0694000000000003E-2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DDB-4092-9E67-06D26C1A0397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验证'!$B$82:$I$82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4.6005019999999996</c:v>
                </c:pt>
                <c:pt idx="2">
                  <c:v>3.5933440000000001</c:v>
                </c:pt>
                <c:pt idx="3">
                  <c:v>3.686283</c:v>
                </c:pt>
                <c:pt idx="4">
                  <c:v>0.29817199999999999</c:v>
                </c:pt>
                <c:pt idx="5">
                  <c:v>0.23965400000000001</c:v>
                </c:pt>
                <c:pt idx="6">
                  <c:v>0.12678400000000001</c:v>
                </c:pt>
                <c:pt idx="7">
                  <c:v>5.1205000000000001E-2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DDB-4092-9E67-06D26C1A0397}"/>
            </c:ext>
          </c:extLst>
        </c:ser>
        <c:ser>
          <c:idx val="81"/>
          <c:order val="81"/>
          <c:spPr>
            <a:ln w="28575" cap="rnd">
              <a:solidFill>
                <a:schemeClr val="accent3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验证'!$B$83:$I$83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3.1240519999999998</c:v>
                </c:pt>
                <c:pt idx="3">
                  <c:v>1.123753</c:v>
                </c:pt>
                <c:pt idx="4">
                  <c:v>0.25251200000000001</c:v>
                </c:pt>
                <c:pt idx="5">
                  <c:v>0.12278</c:v>
                </c:pt>
                <c:pt idx="6">
                  <c:v>0.120562</c:v>
                </c:pt>
                <c:pt idx="7">
                  <c:v>5.0208999999999997E-2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DDB-4092-9E67-06D26C1A0397}"/>
            </c:ext>
          </c:extLst>
        </c:ser>
        <c:ser>
          <c:idx val="82"/>
          <c:order val="82"/>
          <c:spPr>
            <a:ln w="2857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验证'!$B$84:$I$84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2.0128219999999999</c:v>
                </c:pt>
                <c:pt idx="2">
                  <c:v>1.205613</c:v>
                </c:pt>
                <c:pt idx="3">
                  <c:v>1.1622600000000001</c:v>
                </c:pt>
                <c:pt idx="4">
                  <c:v>1.1641870000000001</c:v>
                </c:pt>
                <c:pt idx="5">
                  <c:v>0.16609299999999999</c:v>
                </c:pt>
                <c:pt idx="6">
                  <c:v>9.1994999999999993E-2</c:v>
                </c:pt>
                <c:pt idx="7">
                  <c:v>5.1808E-2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DDB-4092-9E67-06D26C1A0397}"/>
            </c:ext>
          </c:extLst>
        </c:ser>
        <c:ser>
          <c:idx val="83"/>
          <c:order val="83"/>
          <c:spPr>
            <a:ln w="28575" cap="rnd">
              <a:solidFill>
                <a:schemeClr val="accent3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验证'!$B$85:$I$85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0.120562</c:v>
                </c:pt>
                <c:pt idx="6">
                  <c:v>8.5743E-2</c:v>
                </c:pt>
                <c:pt idx="7">
                  <c:v>5.0383999999999998E-2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DDB-4092-9E67-06D26C1A0397}"/>
            </c:ext>
          </c:extLst>
        </c:ser>
        <c:ser>
          <c:idx val="84"/>
          <c:order val="84"/>
          <c:spPr>
            <a:ln w="28575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验证'!$B$86:$I$86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1.526662</c:v>
                </c:pt>
                <c:pt idx="2">
                  <c:v>1.4140870000000001</c:v>
                </c:pt>
                <c:pt idx="3">
                  <c:v>1.2857259999999999</c:v>
                </c:pt>
                <c:pt idx="4">
                  <c:v>0.29487799999999997</c:v>
                </c:pt>
                <c:pt idx="5">
                  <c:v>0.291792</c:v>
                </c:pt>
                <c:pt idx="6">
                  <c:v>0.13101699999999999</c:v>
                </c:pt>
                <c:pt idx="7">
                  <c:v>5.1596000000000003E-2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DDB-4092-9E67-06D26C1A0397}"/>
            </c:ext>
          </c:extLst>
        </c:ser>
        <c:ser>
          <c:idx val="85"/>
          <c:order val="85"/>
          <c:spPr>
            <a:ln w="2857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验证'!$B$87:$I$87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2.4721790000000001</c:v>
                </c:pt>
                <c:pt idx="3">
                  <c:v>0.86014999999999997</c:v>
                </c:pt>
                <c:pt idx="4">
                  <c:v>0.30266399999999999</c:v>
                </c:pt>
                <c:pt idx="5">
                  <c:v>0.49593999999999999</c:v>
                </c:pt>
                <c:pt idx="6">
                  <c:v>0.104492</c:v>
                </c:pt>
                <c:pt idx="7">
                  <c:v>5.1482E-2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DDB-4092-9E67-06D26C1A0397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验证'!$B$88:$I$88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4.5900550000000004</c:v>
                </c:pt>
                <c:pt idx="2">
                  <c:v>0.67902700000000005</c:v>
                </c:pt>
                <c:pt idx="3">
                  <c:v>0.67889100000000002</c:v>
                </c:pt>
                <c:pt idx="4">
                  <c:v>0.13838</c:v>
                </c:pt>
                <c:pt idx="5">
                  <c:v>8.3252999999999994E-2</c:v>
                </c:pt>
                <c:pt idx="6">
                  <c:v>8.6382E-2</c:v>
                </c:pt>
                <c:pt idx="7">
                  <c:v>4.9415000000000001E-2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DDB-4092-9E67-06D26C1A0397}"/>
            </c:ext>
          </c:extLst>
        </c:ser>
        <c:ser>
          <c:idx val="87"/>
          <c:order val="87"/>
          <c:spPr>
            <a:ln w="28575" cap="rnd">
              <a:solidFill>
                <a:schemeClr val="accent3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验证'!$B$89:$I$89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3.0874990000000002</c:v>
                </c:pt>
                <c:pt idx="3">
                  <c:v>1.114843</c:v>
                </c:pt>
                <c:pt idx="4">
                  <c:v>0.50791399999999998</c:v>
                </c:pt>
                <c:pt idx="5">
                  <c:v>0.49346299999999998</c:v>
                </c:pt>
                <c:pt idx="6">
                  <c:v>0.10537000000000001</c:v>
                </c:pt>
                <c:pt idx="7">
                  <c:v>5.1505000000000002E-2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DDB-4092-9E67-06D26C1A0397}"/>
            </c:ext>
          </c:extLst>
        </c:ser>
        <c:ser>
          <c:idx val="88"/>
          <c:order val="88"/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验证'!$B$90:$I$90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0.36049700000000001</c:v>
                </c:pt>
                <c:pt idx="3">
                  <c:v>0.21041899999999999</c:v>
                </c:pt>
                <c:pt idx="4">
                  <c:v>0.20981900000000001</c:v>
                </c:pt>
                <c:pt idx="5">
                  <c:v>0.110385</c:v>
                </c:pt>
                <c:pt idx="6">
                  <c:v>0.110385</c:v>
                </c:pt>
                <c:pt idx="7">
                  <c:v>5.0859000000000001E-2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DDB-4092-9E67-06D26C1A0397}"/>
            </c:ext>
          </c:extLst>
        </c:ser>
        <c:ser>
          <c:idx val="89"/>
          <c:order val="89"/>
          <c:spPr>
            <a:ln w="28575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验证'!$B$91:$I$91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2.7487330000000001</c:v>
                </c:pt>
                <c:pt idx="3">
                  <c:v>0.69653399999999999</c:v>
                </c:pt>
                <c:pt idx="4">
                  <c:v>0.17663999999999999</c:v>
                </c:pt>
                <c:pt idx="5">
                  <c:v>0.13689399999999999</c:v>
                </c:pt>
                <c:pt idx="6">
                  <c:v>9.1550000000000006E-2</c:v>
                </c:pt>
                <c:pt idx="7">
                  <c:v>5.1329E-2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DDB-4092-9E67-06D26C1A0397}"/>
            </c:ext>
          </c:extLst>
        </c:ser>
        <c:ser>
          <c:idx val="90"/>
          <c:order val="90"/>
          <c:spPr>
            <a:ln w="28575" cap="rnd">
              <a:solidFill>
                <a:schemeClr val="accent3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验证'!$B$92:$I$92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0.34112700000000001</c:v>
                </c:pt>
                <c:pt idx="3">
                  <c:v>0.34204600000000002</c:v>
                </c:pt>
                <c:pt idx="4">
                  <c:v>0.122984</c:v>
                </c:pt>
                <c:pt idx="5">
                  <c:v>0.12446500000000001</c:v>
                </c:pt>
                <c:pt idx="6">
                  <c:v>0.113521</c:v>
                </c:pt>
                <c:pt idx="7">
                  <c:v>5.0279999999999998E-2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DDB-4092-9E67-06D26C1A0397}"/>
            </c:ext>
          </c:extLst>
        </c:ser>
        <c:ser>
          <c:idx val="91"/>
          <c:order val="91"/>
          <c:spPr>
            <a:ln w="28575" cap="rnd">
              <a:solidFill>
                <a:schemeClr val="accent3">
                  <a:tint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验证'!$B$93:$I$93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6.645696</c:v>
                </c:pt>
                <c:pt idx="3">
                  <c:v>0.68994299999999997</c:v>
                </c:pt>
                <c:pt idx="4">
                  <c:v>0.23152700000000001</c:v>
                </c:pt>
                <c:pt idx="5">
                  <c:v>0.14167299999999999</c:v>
                </c:pt>
                <c:pt idx="6">
                  <c:v>7.2396000000000002E-2</c:v>
                </c:pt>
                <c:pt idx="7">
                  <c:v>5.0653999999999998E-2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DDB-4092-9E67-06D26C1A0397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验证'!$B$94:$I$94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2.0128219999999999</c:v>
                </c:pt>
                <c:pt idx="2">
                  <c:v>0.35400199999999998</c:v>
                </c:pt>
                <c:pt idx="3">
                  <c:v>0.35511300000000001</c:v>
                </c:pt>
                <c:pt idx="4">
                  <c:v>0.26760200000000001</c:v>
                </c:pt>
                <c:pt idx="5">
                  <c:v>0.28609099999999998</c:v>
                </c:pt>
                <c:pt idx="6">
                  <c:v>0.12937399999999999</c:v>
                </c:pt>
                <c:pt idx="7">
                  <c:v>5.0896999999999998E-2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DDB-4092-9E67-06D26C1A0397}"/>
            </c:ext>
          </c:extLst>
        </c:ser>
        <c:ser>
          <c:idx val="93"/>
          <c:order val="93"/>
          <c:spPr>
            <a:ln w="28575" cap="rnd">
              <a:solidFill>
                <a:schemeClr val="accent3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验证'!$B$95:$I$95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5.1538740000000001</c:v>
                </c:pt>
                <c:pt idx="2">
                  <c:v>4.4444920000000003</c:v>
                </c:pt>
                <c:pt idx="3">
                  <c:v>1.4963139999999999</c:v>
                </c:pt>
                <c:pt idx="4">
                  <c:v>0.58024200000000004</c:v>
                </c:pt>
                <c:pt idx="5">
                  <c:v>0.16448299999999999</c:v>
                </c:pt>
                <c:pt idx="6">
                  <c:v>0.12826000000000001</c:v>
                </c:pt>
                <c:pt idx="7">
                  <c:v>5.0904999999999999E-2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DDB-4092-9E67-06D26C1A0397}"/>
            </c:ext>
          </c:extLst>
        </c:ser>
        <c:ser>
          <c:idx val="94"/>
          <c:order val="94"/>
          <c:spPr>
            <a:ln w="28575" cap="rnd">
              <a:solidFill>
                <a:schemeClr val="accent3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验证'!$B$96:$I$96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0.76217999999999997</c:v>
                </c:pt>
                <c:pt idx="3">
                  <c:v>0.76194099999999998</c:v>
                </c:pt>
                <c:pt idx="4">
                  <c:v>0.40082600000000002</c:v>
                </c:pt>
                <c:pt idx="5">
                  <c:v>0.11350399999999999</c:v>
                </c:pt>
                <c:pt idx="6">
                  <c:v>6.8707000000000004E-2</c:v>
                </c:pt>
                <c:pt idx="7">
                  <c:v>5.0743999999999997E-2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DDB-4092-9E67-06D26C1A0397}"/>
            </c:ext>
          </c:extLst>
        </c:ser>
        <c:ser>
          <c:idx val="95"/>
          <c:order val="95"/>
          <c:spPr>
            <a:ln w="28575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验证'!$B$97:$I$97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1.521061</c:v>
                </c:pt>
                <c:pt idx="3">
                  <c:v>0.950214</c:v>
                </c:pt>
                <c:pt idx="4">
                  <c:v>0.38176100000000002</c:v>
                </c:pt>
                <c:pt idx="5">
                  <c:v>0.15887799999999999</c:v>
                </c:pt>
                <c:pt idx="6">
                  <c:v>7.2693999999999995E-2</c:v>
                </c:pt>
                <c:pt idx="7">
                  <c:v>5.0791999999999997E-2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DDB-4092-9E67-06D26C1A0397}"/>
            </c:ext>
          </c:extLst>
        </c:ser>
        <c:ser>
          <c:idx val="96"/>
          <c:order val="96"/>
          <c:spPr>
            <a:ln w="28575" cap="rnd">
              <a:solidFill>
                <a:schemeClr val="accent3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验证'!$B$98:$I$98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5.1855279999999997</c:v>
                </c:pt>
                <c:pt idx="2">
                  <c:v>4.9692460000000001</c:v>
                </c:pt>
                <c:pt idx="3">
                  <c:v>4.978656</c:v>
                </c:pt>
                <c:pt idx="4">
                  <c:v>1.1539280000000001</c:v>
                </c:pt>
                <c:pt idx="5">
                  <c:v>0.15442600000000001</c:v>
                </c:pt>
                <c:pt idx="6">
                  <c:v>9.2016000000000001E-2</c:v>
                </c:pt>
                <c:pt idx="7">
                  <c:v>5.1924999999999999E-2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DDB-4092-9E67-06D26C1A0397}"/>
            </c:ext>
          </c:extLst>
        </c:ser>
        <c:ser>
          <c:idx val="97"/>
          <c:order val="97"/>
          <c:spPr>
            <a:ln w="28575" cap="rnd">
              <a:solidFill>
                <a:schemeClr val="accent3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验证'!$B$99:$I$99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3.977671</c:v>
                </c:pt>
                <c:pt idx="3">
                  <c:v>0.74665700000000002</c:v>
                </c:pt>
                <c:pt idx="4">
                  <c:v>0.13608400000000001</c:v>
                </c:pt>
                <c:pt idx="5">
                  <c:v>0.14122100000000001</c:v>
                </c:pt>
                <c:pt idx="6">
                  <c:v>8.5677000000000003E-2</c:v>
                </c:pt>
                <c:pt idx="7">
                  <c:v>5.0473999999999998E-2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DDB-4092-9E67-06D26C1A0397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验证'!$B$100:$I$100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1.3669009999999999</c:v>
                </c:pt>
                <c:pt idx="2">
                  <c:v>1.463649</c:v>
                </c:pt>
                <c:pt idx="3">
                  <c:v>1.1605760000000001</c:v>
                </c:pt>
                <c:pt idx="4">
                  <c:v>0.81659700000000002</c:v>
                </c:pt>
                <c:pt idx="5">
                  <c:v>0.81003099999999995</c:v>
                </c:pt>
                <c:pt idx="6">
                  <c:v>7.0569000000000007E-2</c:v>
                </c:pt>
                <c:pt idx="7">
                  <c:v>5.1394000000000002E-2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DDB-4092-9E67-06D26C1A0397}"/>
            </c:ext>
          </c:extLst>
        </c:ser>
        <c:ser>
          <c:idx val="99"/>
          <c:order val="99"/>
          <c:spPr>
            <a:ln w="28575" cap="rnd">
              <a:solidFill>
                <a:schemeClr val="accent3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验证'!$B$101:$I$101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4.338495</c:v>
                </c:pt>
                <c:pt idx="3">
                  <c:v>1.1163749999999999</c:v>
                </c:pt>
                <c:pt idx="4">
                  <c:v>0.33058500000000002</c:v>
                </c:pt>
                <c:pt idx="5">
                  <c:v>0.119518</c:v>
                </c:pt>
                <c:pt idx="6">
                  <c:v>8.6847999999999995E-2</c:v>
                </c:pt>
                <c:pt idx="7">
                  <c:v>5.0658000000000002E-2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DDB-4092-9E67-06D26C1A0397}"/>
            </c:ext>
          </c:extLst>
        </c:ser>
        <c:ser>
          <c:idx val="100"/>
          <c:order val="10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验证'!$B$102:$I$102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1.1000369999999999</c:v>
                </c:pt>
                <c:pt idx="3">
                  <c:v>0.77356599999999998</c:v>
                </c:pt>
                <c:pt idx="4">
                  <c:v>0.77553099999999997</c:v>
                </c:pt>
                <c:pt idx="5">
                  <c:v>0.50877300000000003</c:v>
                </c:pt>
                <c:pt idx="6">
                  <c:v>0.104744</c:v>
                </c:pt>
                <c:pt idx="7">
                  <c:v>5.1796000000000002E-2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DDB-4092-9E67-06D26C1A0397}"/>
            </c:ext>
          </c:extLst>
        </c:ser>
        <c:ser>
          <c:idx val="101"/>
          <c:order val="101"/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'S1_rank length 验证'!$B$103:$I$103</c:f>
              <c:numCache>
                <c:formatCode>General</c:formatCode>
                <c:ptCount val="8"/>
                <c:pt idx="0">
                  <c:v>0.77454849999999997</c:v>
                </c:pt>
                <c:pt idx="1">
                  <c:v>0.77454849999999997</c:v>
                </c:pt>
                <c:pt idx="2">
                  <c:v>0.77454849999999997</c:v>
                </c:pt>
                <c:pt idx="3">
                  <c:v>0.77454849999999997</c:v>
                </c:pt>
                <c:pt idx="4">
                  <c:v>0.77454849999999997</c:v>
                </c:pt>
                <c:pt idx="5">
                  <c:v>0.77454849999999997</c:v>
                </c:pt>
                <c:pt idx="6">
                  <c:v>0.77454849999999997</c:v>
                </c:pt>
                <c:pt idx="7">
                  <c:v>0.77454849999999997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DDB-4092-9E67-06D26C1A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151"/>
        <c:axId val="107063551"/>
      </c:lineChart>
      <c:catAx>
        <c:axId val="10705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杆件搭建步骤数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3551"/>
        <c:crosses val="autoZero"/>
        <c:auto val="1"/>
        <c:lblAlgn val="ctr"/>
        <c:lblOffset val="100"/>
        <c:noMultiLvlLbl val="0"/>
      </c:catAx>
      <c:valAx>
        <c:axId val="107063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'S1_rank length 验证'!$K$1</c:f>
              <c:strCache>
                <c:ptCount val="1"/>
                <c:pt idx="0">
                  <c:v>最大位移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0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45-4D25-9B93-6CD67493DE10}"/>
              </c:ext>
            </c:extLst>
          </c:dPt>
          <c:dLbls>
            <c:dLbl>
              <c:idx val="100"/>
              <c:layout>
                <c:manualLayout>
                  <c:x val="-1.9417475728155338E-2"/>
                  <c:y val="0.10563123357545838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由短到长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445-4D25-9B93-6CD67493DE1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'S1_rank length 验证'!$J$2:$J$102</c:f>
              <c:numCache>
                <c:formatCode>General</c:formatCode>
                <c:ptCount val="101"/>
                <c:pt idx="0">
                  <c:v>3.2961481249999998</c:v>
                </c:pt>
                <c:pt idx="1">
                  <c:v>1.1800080000000002</c:v>
                </c:pt>
                <c:pt idx="2">
                  <c:v>1.5826985</c:v>
                </c:pt>
                <c:pt idx="3">
                  <c:v>1.589696625</c:v>
                </c:pt>
                <c:pt idx="4">
                  <c:v>3.3611021250000004</c:v>
                </c:pt>
                <c:pt idx="5">
                  <c:v>1.1297015000000001</c:v>
                </c:pt>
                <c:pt idx="6">
                  <c:v>1.6093289999999996</c:v>
                </c:pt>
                <c:pt idx="7">
                  <c:v>1.3331166250000002</c:v>
                </c:pt>
                <c:pt idx="8">
                  <c:v>1.3795343749999995</c:v>
                </c:pt>
                <c:pt idx="9">
                  <c:v>1.273115</c:v>
                </c:pt>
                <c:pt idx="10">
                  <c:v>2.0179197500000003</c:v>
                </c:pt>
                <c:pt idx="11">
                  <c:v>1.8031256250000003</c:v>
                </c:pt>
                <c:pt idx="12">
                  <c:v>1.7195505</c:v>
                </c:pt>
                <c:pt idx="13">
                  <c:v>1.6608538750000001</c:v>
                </c:pt>
                <c:pt idx="14">
                  <c:v>1.5863851250000001</c:v>
                </c:pt>
                <c:pt idx="15">
                  <c:v>1.495576875</c:v>
                </c:pt>
                <c:pt idx="16">
                  <c:v>1.6388511249999997</c:v>
                </c:pt>
                <c:pt idx="17">
                  <c:v>1.5057438749999998</c:v>
                </c:pt>
                <c:pt idx="18">
                  <c:v>1.33155475</c:v>
                </c:pt>
                <c:pt idx="19">
                  <c:v>0.94470387500000008</c:v>
                </c:pt>
                <c:pt idx="20">
                  <c:v>1.855234375</c:v>
                </c:pt>
                <c:pt idx="21">
                  <c:v>1.1474128750000001</c:v>
                </c:pt>
                <c:pt idx="22">
                  <c:v>1.1805838750000002</c:v>
                </c:pt>
                <c:pt idx="23">
                  <c:v>1.3510561249999999</c:v>
                </c:pt>
                <c:pt idx="24">
                  <c:v>1.1874060000000002</c:v>
                </c:pt>
                <c:pt idx="25">
                  <c:v>1.1009513750000002</c:v>
                </c:pt>
                <c:pt idx="26">
                  <c:v>1.3084051250000002</c:v>
                </c:pt>
                <c:pt idx="27">
                  <c:v>1.5286163749999999</c:v>
                </c:pt>
                <c:pt idx="28">
                  <c:v>1.4313938749999999</c:v>
                </c:pt>
                <c:pt idx="29">
                  <c:v>1.3273572499999999</c:v>
                </c:pt>
                <c:pt idx="30">
                  <c:v>2.1209262499999997</c:v>
                </c:pt>
                <c:pt idx="31">
                  <c:v>1.896036625</c:v>
                </c:pt>
                <c:pt idx="32">
                  <c:v>1.0867957500000001</c:v>
                </c:pt>
                <c:pt idx="33">
                  <c:v>2.6081526249999998</c:v>
                </c:pt>
                <c:pt idx="34">
                  <c:v>2.0925843750000004</c:v>
                </c:pt>
                <c:pt idx="35">
                  <c:v>2.4330331250000001</c:v>
                </c:pt>
                <c:pt idx="36">
                  <c:v>1.5443571250000001</c:v>
                </c:pt>
                <c:pt idx="37">
                  <c:v>1.7698955000000003</c:v>
                </c:pt>
                <c:pt idx="38">
                  <c:v>1.279844625</c:v>
                </c:pt>
                <c:pt idx="39">
                  <c:v>2.0879577499999997</c:v>
                </c:pt>
                <c:pt idx="40">
                  <c:v>2.8867595000000001</c:v>
                </c:pt>
                <c:pt idx="41">
                  <c:v>1.7655429999999999</c:v>
                </c:pt>
                <c:pt idx="42">
                  <c:v>1.4224597499999996</c:v>
                </c:pt>
                <c:pt idx="43">
                  <c:v>2.1010218750000003</c:v>
                </c:pt>
                <c:pt idx="44">
                  <c:v>2.5880818749999999</c:v>
                </c:pt>
                <c:pt idx="45">
                  <c:v>1.2024526249999998</c:v>
                </c:pt>
                <c:pt idx="46">
                  <c:v>1.24850175</c:v>
                </c:pt>
                <c:pt idx="47">
                  <c:v>1.3979140000000001</c:v>
                </c:pt>
                <c:pt idx="48">
                  <c:v>0.95158187500000002</c:v>
                </c:pt>
                <c:pt idx="49">
                  <c:v>1.9491597500000002</c:v>
                </c:pt>
                <c:pt idx="50">
                  <c:v>1.1827187499999998</c:v>
                </c:pt>
                <c:pt idx="51">
                  <c:v>2.460121125000001</c:v>
                </c:pt>
                <c:pt idx="52">
                  <c:v>1.5713466249999999</c:v>
                </c:pt>
                <c:pt idx="53">
                  <c:v>2.2670158750000002</c:v>
                </c:pt>
                <c:pt idx="54">
                  <c:v>1.4781310000000003</c:v>
                </c:pt>
                <c:pt idx="55">
                  <c:v>2.2027058749999995</c:v>
                </c:pt>
                <c:pt idx="56">
                  <c:v>2.3847951250000001</c:v>
                </c:pt>
                <c:pt idx="57">
                  <c:v>2.1112175</c:v>
                </c:pt>
                <c:pt idx="58">
                  <c:v>1.155405875</c:v>
                </c:pt>
                <c:pt idx="59">
                  <c:v>1.3353191250000001</c:v>
                </c:pt>
                <c:pt idx="60">
                  <c:v>1.2252316249999999</c:v>
                </c:pt>
                <c:pt idx="61">
                  <c:v>1.6481322499999997</c:v>
                </c:pt>
                <c:pt idx="62">
                  <c:v>1.77238275</c:v>
                </c:pt>
                <c:pt idx="63">
                  <c:v>1.7086976249999999</c:v>
                </c:pt>
                <c:pt idx="64">
                  <c:v>1.6332988750000001</c:v>
                </c:pt>
                <c:pt idx="65">
                  <c:v>1.8106303749999999</c:v>
                </c:pt>
                <c:pt idx="66">
                  <c:v>1.8792301249999999</c:v>
                </c:pt>
                <c:pt idx="67">
                  <c:v>2.9485168749999993</c:v>
                </c:pt>
                <c:pt idx="68">
                  <c:v>1.317774</c:v>
                </c:pt>
                <c:pt idx="69">
                  <c:v>2.2460256250000001</c:v>
                </c:pt>
                <c:pt idx="70">
                  <c:v>1.1002022499999997</c:v>
                </c:pt>
                <c:pt idx="71">
                  <c:v>1.8730201250000003</c:v>
                </c:pt>
                <c:pt idx="72">
                  <c:v>0.97787650000000004</c:v>
                </c:pt>
                <c:pt idx="73">
                  <c:v>2.4456823749999996</c:v>
                </c:pt>
                <c:pt idx="74">
                  <c:v>1.532651875</c:v>
                </c:pt>
                <c:pt idx="75">
                  <c:v>2.8013954999999999</c:v>
                </c:pt>
                <c:pt idx="76">
                  <c:v>1.5788437499999999</c:v>
                </c:pt>
                <c:pt idx="77">
                  <c:v>1.646379</c:v>
                </c:pt>
                <c:pt idx="78">
                  <c:v>1.2697277500000002</c:v>
                </c:pt>
                <c:pt idx="79">
                  <c:v>1.8504183750000001</c:v>
                </c:pt>
                <c:pt idx="80">
                  <c:v>2.4474197500000003</c:v>
                </c:pt>
                <c:pt idx="81">
                  <c:v>1.7728517500000001</c:v>
                </c:pt>
                <c:pt idx="82">
                  <c:v>1.41122875</c:v>
                </c:pt>
                <c:pt idx="83">
                  <c:v>2.1064541250000004</c:v>
                </c:pt>
                <c:pt idx="84">
                  <c:v>1.4973965</c:v>
                </c:pt>
                <c:pt idx="85">
                  <c:v>1.7094816250000002</c:v>
                </c:pt>
                <c:pt idx="86">
                  <c:v>1.4323139999999999</c:v>
                </c:pt>
                <c:pt idx="87">
                  <c:v>1.92017375</c:v>
                </c:pt>
                <c:pt idx="88">
                  <c:v>0.93378174999999997</c:v>
                </c:pt>
                <c:pt idx="89">
                  <c:v>1.6613282500000002</c:v>
                </c:pt>
                <c:pt idx="90">
                  <c:v>1.4768571250000004</c:v>
                </c:pt>
                <c:pt idx="91">
                  <c:v>2.4950917500000003</c:v>
                </c:pt>
                <c:pt idx="92">
                  <c:v>1.1113691250000002</c:v>
                </c:pt>
                <c:pt idx="93">
                  <c:v>2.1464598749999997</c:v>
                </c:pt>
                <c:pt idx="94">
                  <c:v>1.1850900000000002</c:v>
                </c:pt>
                <c:pt idx="95">
                  <c:v>2.1390112500000003</c:v>
                </c:pt>
                <c:pt idx="96">
                  <c:v>2.7487372500000005</c:v>
                </c:pt>
                <c:pt idx="97">
                  <c:v>2.3893092500000002</c:v>
                </c:pt>
                <c:pt idx="98">
                  <c:v>1.4791261250000003</c:v>
                </c:pt>
                <c:pt idx="99">
                  <c:v>2.2714154999999998</c:v>
                </c:pt>
                <c:pt idx="100">
                  <c:v>1.4170577499999999</c:v>
                </c:pt>
              </c:numCache>
            </c:numRef>
          </c:xVal>
          <c:yVal>
            <c:numRef>
              <c:f>'S1_rank length 验证'!$K$2:$K$102</c:f>
              <c:numCache>
                <c:formatCode>General</c:formatCode>
                <c:ptCount val="101"/>
                <c:pt idx="0">
                  <c:v>6.9932759999999998</c:v>
                </c:pt>
                <c:pt idx="1">
                  <c:v>5.1531089999999997</c:v>
                </c:pt>
                <c:pt idx="2">
                  <c:v>6.9834139999999998</c:v>
                </c:pt>
                <c:pt idx="3">
                  <c:v>6.0932919999999999</c:v>
                </c:pt>
                <c:pt idx="4">
                  <c:v>6.9834139999999998</c:v>
                </c:pt>
                <c:pt idx="5">
                  <c:v>6.3430369999999998</c:v>
                </c:pt>
                <c:pt idx="6">
                  <c:v>6.3062170000000002</c:v>
                </c:pt>
                <c:pt idx="7">
                  <c:v>6.3430369999999998</c:v>
                </c:pt>
                <c:pt idx="8">
                  <c:v>5.1531089999999997</c:v>
                </c:pt>
                <c:pt idx="9">
                  <c:v>5.4350519999999998</c:v>
                </c:pt>
                <c:pt idx="10">
                  <c:v>6.0932919999999999</c:v>
                </c:pt>
                <c:pt idx="11">
                  <c:v>5.1531089999999997</c:v>
                </c:pt>
                <c:pt idx="12">
                  <c:v>6.0932919999999999</c:v>
                </c:pt>
                <c:pt idx="13">
                  <c:v>6.9834139999999998</c:v>
                </c:pt>
                <c:pt idx="14">
                  <c:v>4.7926789999999997</c:v>
                </c:pt>
                <c:pt idx="15">
                  <c:v>5.1531089999999997</c:v>
                </c:pt>
                <c:pt idx="16">
                  <c:v>6.3430369999999998</c:v>
                </c:pt>
                <c:pt idx="17">
                  <c:v>5.4041730000000001</c:v>
                </c:pt>
                <c:pt idx="18">
                  <c:v>5.1531089999999997</c:v>
                </c:pt>
                <c:pt idx="19">
                  <c:v>5.4350519999999998</c:v>
                </c:pt>
                <c:pt idx="20">
                  <c:v>6.7482569999999997</c:v>
                </c:pt>
                <c:pt idx="21">
                  <c:v>5.4041730000000001</c:v>
                </c:pt>
                <c:pt idx="22">
                  <c:v>5.4350519999999998</c:v>
                </c:pt>
                <c:pt idx="23">
                  <c:v>6.3430369999999998</c:v>
                </c:pt>
                <c:pt idx="24">
                  <c:v>6.9834139999999998</c:v>
                </c:pt>
                <c:pt idx="25">
                  <c:v>6.3430369999999998</c:v>
                </c:pt>
                <c:pt idx="26">
                  <c:v>5.4041730000000001</c:v>
                </c:pt>
                <c:pt idx="27">
                  <c:v>6.3430369999999998</c:v>
                </c:pt>
                <c:pt idx="28">
                  <c:v>5.1531089999999997</c:v>
                </c:pt>
                <c:pt idx="29">
                  <c:v>5.4350519999999998</c:v>
                </c:pt>
                <c:pt idx="30">
                  <c:v>6.3642399999999997</c:v>
                </c:pt>
                <c:pt idx="31">
                  <c:v>6.9834139999999998</c:v>
                </c:pt>
                <c:pt idx="32">
                  <c:v>5.4350519999999998</c:v>
                </c:pt>
                <c:pt idx="33">
                  <c:v>6.9834139999999998</c:v>
                </c:pt>
                <c:pt idx="34">
                  <c:v>6.3430369999999998</c:v>
                </c:pt>
                <c:pt idx="35">
                  <c:v>5.4041730000000001</c:v>
                </c:pt>
                <c:pt idx="36">
                  <c:v>6.3430369999999998</c:v>
                </c:pt>
                <c:pt idx="37">
                  <c:v>4.7927960000000001</c:v>
                </c:pt>
                <c:pt idx="38">
                  <c:v>5.4350519999999998</c:v>
                </c:pt>
                <c:pt idx="39">
                  <c:v>5.4350519999999998</c:v>
                </c:pt>
                <c:pt idx="40">
                  <c:v>5.4041730000000001</c:v>
                </c:pt>
                <c:pt idx="41">
                  <c:v>4.7927960000000001</c:v>
                </c:pt>
                <c:pt idx="42">
                  <c:v>5.4350519999999998</c:v>
                </c:pt>
                <c:pt idx="43">
                  <c:v>6.2709359999999998</c:v>
                </c:pt>
                <c:pt idx="44">
                  <c:v>6.7482569999999997</c:v>
                </c:pt>
                <c:pt idx="45">
                  <c:v>6.3430369999999998</c:v>
                </c:pt>
                <c:pt idx="46">
                  <c:v>5.1531089999999997</c:v>
                </c:pt>
                <c:pt idx="47">
                  <c:v>4.7927960000000001</c:v>
                </c:pt>
                <c:pt idx="48">
                  <c:v>5.4350519999999998</c:v>
                </c:pt>
                <c:pt idx="49">
                  <c:v>5.4350519999999998</c:v>
                </c:pt>
                <c:pt idx="50">
                  <c:v>5.4041730000000001</c:v>
                </c:pt>
                <c:pt idx="51">
                  <c:v>7.0302610000000003</c:v>
                </c:pt>
                <c:pt idx="52">
                  <c:v>6.0932919999999999</c:v>
                </c:pt>
                <c:pt idx="53">
                  <c:v>7.0302610000000003</c:v>
                </c:pt>
                <c:pt idx="54">
                  <c:v>6.3430369999999998</c:v>
                </c:pt>
                <c:pt idx="55">
                  <c:v>6.9932759999999998</c:v>
                </c:pt>
                <c:pt idx="56">
                  <c:v>5.1531089999999997</c:v>
                </c:pt>
                <c:pt idx="57">
                  <c:v>6.2709359999999998</c:v>
                </c:pt>
                <c:pt idx="58">
                  <c:v>4.7926789999999997</c:v>
                </c:pt>
                <c:pt idx="59">
                  <c:v>5.4350519999999998</c:v>
                </c:pt>
                <c:pt idx="60">
                  <c:v>4.7926789999999997</c:v>
                </c:pt>
                <c:pt idx="61">
                  <c:v>6.3062170000000002</c:v>
                </c:pt>
                <c:pt idx="62">
                  <c:v>5.4350519999999998</c:v>
                </c:pt>
                <c:pt idx="63">
                  <c:v>5.4046459999999996</c:v>
                </c:pt>
                <c:pt idx="64">
                  <c:v>6.9834139999999998</c:v>
                </c:pt>
                <c:pt idx="65">
                  <c:v>6.3642399999999997</c:v>
                </c:pt>
                <c:pt idx="66">
                  <c:v>6.9834139999999998</c:v>
                </c:pt>
                <c:pt idx="67">
                  <c:v>6.645696</c:v>
                </c:pt>
                <c:pt idx="68">
                  <c:v>5.4041730000000001</c:v>
                </c:pt>
                <c:pt idx="69">
                  <c:v>5.1538740000000001</c:v>
                </c:pt>
                <c:pt idx="70">
                  <c:v>6.3430369999999998</c:v>
                </c:pt>
                <c:pt idx="71">
                  <c:v>7.0302610000000003</c:v>
                </c:pt>
                <c:pt idx="72">
                  <c:v>5.4350519999999998</c:v>
                </c:pt>
                <c:pt idx="73">
                  <c:v>5.4046459999999996</c:v>
                </c:pt>
                <c:pt idx="74">
                  <c:v>6.3430369999999998</c:v>
                </c:pt>
                <c:pt idx="75">
                  <c:v>6.9834139999999998</c:v>
                </c:pt>
                <c:pt idx="76">
                  <c:v>5.1531089999999997</c:v>
                </c:pt>
                <c:pt idx="77">
                  <c:v>6.3062170000000002</c:v>
                </c:pt>
                <c:pt idx="78">
                  <c:v>5.4041730000000001</c:v>
                </c:pt>
                <c:pt idx="79">
                  <c:v>6.3062170000000002</c:v>
                </c:pt>
                <c:pt idx="80">
                  <c:v>6.9834139999999998</c:v>
                </c:pt>
                <c:pt idx="81">
                  <c:v>4.7927960000000001</c:v>
                </c:pt>
                <c:pt idx="82">
                  <c:v>5.4350519999999998</c:v>
                </c:pt>
                <c:pt idx="83">
                  <c:v>6.2709359999999998</c:v>
                </c:pt>
                <c:pt idx="84">
                  <c:v>6.9834139999999998</c:v>
                </c:pt>
                <c:pt idx="85">
                  <c:v>4.7927960000000001</c:v>
                </c:pt>
                <c:pt idx="86">
                  <c:v>5.1531089999999997</c:v>
                </c:pt>
                <c:pt idx="87">
                  <c:v>5.4046459999999996</c:v>
                </c:pt>
                <c:pt idx="88">
                  <c:v>5.4350519999999998</c:v>
                </c:pt>
                <c:pt idx="89">
                  <c:v>4.7927960000000001</c:v>
                </c:pt>
                <c:pt idx="90">
                  <c:v>6.3430369999999998</c:v>
                </c:pt>
                <c:pt idx="91">
                  <c:v>6.645696</c:v>
                </c:pt>
                <c:pt idx="92">
                  <c:v>5.4350519999999998</c:v>
                </c:pt>
                <c:pt idx="93">
                  <c:v>5.1538740000000001</c:v>
                </c:pt>
                <c:pt idx="94">
                  <c:v>6.3430369999999998</c:v>
                </c:pt>
                <c:pt idx="95">
                  <c:v>6.9932759999999998</c:v>
                </c:pt>
                <c:pt idx="96">
                  <c:v>5.4041730000000001</c:v>
                </c:pt>
                <c:pt idx="97">
                  <c:v>6.9932759999999998</c:v>
                </c:pt>
                <c:pt idx="98">
                  <c:v>6.0932919999999999</c:v>
                </c:pt>
                <c:pt idx="99">
                  <c:v>6.0932919999999999</c:v>
                </c:pt>
                <c:pt idx="100">
                  <c:v>4.7926789999999997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5-4D25-9B93-6CD67493D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79295"/>
        <c:axId val="262059327"/>
      </c:scatterChart>
      <c:valAx>
        <c:axId val="262079295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平均位移</a:t>
                </a:r>
                <a:r>
                  <a:rPr lang="en-MY" altLang="zh-CN"/>
                  <a:t>,</a:t>
                </a:r>
                <a:r>
                  <a:rPr lang="en-MY" altLang="zh-CN" baseline="0"/>
                  <a:t> </a:t>
                </a:r>
                <a:r>
                  <a:rPr lang="en-US" altLang="zh-CN" baseline="0"/>
                  <a:t>Δavg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59327"/>
        <c:crosses val="autoZero"/>
        <c:crossBetween val="midCat"/>
      </c:valAx>
      <c:valAx>
        <c:axId val="26205932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最大位移</a:t>
                </a:r>
                <a:r>
                  <a:rPr lang="en-MY" altLang="zh-CN"/>
                  <a:t>, </a:t>
                </a:r>
                <a:r>
                  <a:rPr lang="en-US" altLang="zh-CN"/>
                  <a:t>Δmax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7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9209925493033173"/>
          <c:h val="0.72665694331472808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编织结构1模拟结果!$C$6</c:f>
              <c:strCache>
                <c:ptCount val="1"/>
                <c:pt idx="0">
                  <c:v>顺序1：基于经验设定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编织结构1模拟结果!$C$35:$C$38</c:f>
              <c:numCache>
                <c:formatCode>General</c:formatCode>
                <c:ptCount val="4"/>
                <c:pt idx="0">
                  <c:v>1</c:v>
                </c:pt>
                <c:pt idx="1">
                  <c:v>0.79047481556624388</c:v>
                </c:pt>
                <c:pt idx="2">
                  <c:v>0.92190152801358227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F-47C2-AEE1-43BF9B4B901D}"/>
            </c:ext>
          </c:extLst>
        </c:ser>
        <c:ser>
          <c:idx val="0"/>
          <c:order val="1"/>
          <c:tx>
            <c:strRef>
              <c:f>编织结构1模拟结果!$D$6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编织结构1模拟结果!$D$35:$D$38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1</c:v>
                </c:pt>
                <c:pt idx="2">
                  <c:v>0.78438030560271654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F-47C2-AEE1-43BF9B4B901D}"/>
            </c:ext>
          </c:extLst>
        </c:ser>
        <c:ser>
          <c:idx val="2"/>
          <c:order val="2"/>
          <c:tx>
            <c:strRef>
              <c:f>编织结构1模拟结果!$E$6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编织结构1模拟结果!$E$35:$E$38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0.79920633784091855</c:v>
                </c:pt>
                <c:pt idx="2">
                  <c:v>0.71986417657045831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F-47C2-AEE1-43BF9B4B901D}"/>
            </c:ext>
          </c:extLst>
        </c:ser>
        <c:ser>
          <c:idx val="3"/>
          <c:order val="3"/>
          <c:tx>
            <c:strRef>
              <c:f>编织结构1模拟结果!$F$6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编织结构1模拟结果!$F$35:$F$38</c:f>
              <c:numCache>
                <c:formatCode>General</c:formatCode>
                <c:ptCount val="4"/>
                <c:pt idx="0">
                  <c:v>0.88183075341321482</c:v>
                </c:pt>
                <c:pt idx="1">
                  <c:v>0.86567556301594728</c:v>
                </c:pt>
                <c:pt idx="2">
                  <c:v>0.76400679117147718</c:v>
                </c:pt>
                <c:pt idx="3">
                  <c:v>0.8456496828365212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F-47C2-AEE1-43BF9B4B901D}"/>
            </c:ext>
          </c:extLst>
        </c:ser>
        <c:ser>
          <c:idx val="4"/>
          <c:order val="4"/>
          <c:tx>
            <c:strRef>
              <c:f>编织结构1模拟结果!$G$6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编织结构1模拟结果!$G$35:$G$38</c:f>
              <c:numCache>
                <c:formatCode>General</c:formatCode>
                <c:ptCount val="4"/>
                <c:pt idx="0">
                  <c:v>1</c:v>
                </c:pt>
                <c:pt idx="1">
                  <c:v>0.57825591714888502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0F-47C2-AEE1-43BF9B4B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8070198162246"/>
          <c:y val="0"/>
          <c:w val="0.41821929801837754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编织结构1模拟结果!$C$6</c:f>
              <c:strCache>
                <c:ptCount val="1"/>
                <c:pt idx="0">
                  <c:v>顺序1：基于经验设定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编织结构1模拟结果!$C$15:$C$22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2.0128219999999999</c:v>
                </c:pt>
                <c:pt idx="2">
                  <c:v>1.2747200000000001</c:v>
                </c:pt>
                <c:pt idx="3">
                  <c:v>0.76468499999999995</c:v>
                </c:pt>
                <c:pt idx="4">
                  <c:v>0.50732200000000005</c:v>
                </c:pt>
                <c:pt idx="5">
                  <c:v>0.114508</c:v>
                </c:pt>
                <c:pt idx="6">
                  <c:v>5.1429999999999997E-2</c:v>
                </c:pt>
                <c:pt idx="7">
                  <c:v>5.1284999999999997E-2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0-4972-977D-8F5EAE79B876}"/>
            </c:ext>
          </c:extLst>
        </c:ser>
        <c:ser>
          <c:idx val="1"/>
          <c:order val="1"/>
          <c:tx>
            <c:strRef>
              <c:f>编织结构1模拟结果!$D$6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编织结构1模拟结果!$D$15:$D$22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2.6642220000000001</c:v>
                </c:pt>
                <c:pt idx="3">
                  <c:v>0.78812599999999999</c:v>
                </c:pt>
                <c:pt idx="4">
                  <c:v>0.78146199999999999</c:v>
                </c:pt>
                <c:pt idx="5">
                  <c:v>0.50642399999999999</c:v>
                </c:pt>
                <c:pt idx="6">
                  <c:v>0.10474</c:v>
                </c:pt>
                <c:pt idx="7">
                  <c:v>5.1605999999999999E-2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C0-4972-977D-8F5EAE79B876}"/>
            </c:ext>
          </c:extLst>
        </c:ser>
        <c:ser>
          <c:idx val="2"/>
          <c:order val="2"/>
          <c:tx>
            <c:strRef>
              <c:f>编织结构1模拟结果!$E$6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编织结构1模拟结果!$E$15:$E$22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1.1000369999999999</c:v>
                </c:pt>
                <c:pt idx="3">
                  <c:v>0.77356599999999998</c:v>
                </c:pt>
                <c:pt idx="4">
                  <c:v>0.203676</c:v>
                </c:pt>
                <c:pt idx="5">
                  <c:v>0.121627</c:v>
                </c:pt>
                <c:pt idx="6">
                  <c:v>5.1931999999999999E-2</c:v>
                </c:pt>
                <c:pt idx="7">
                  <c:v>5.1769999999999997E-2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C0-4972-977D-8F5EAE79B876}"/>
            </c:ext>
          </c:extLst>
        </c:ser>
        <c:ser>
          <c:idx val="3"/>
          <c:order val="3"/>
          <c:tx>
            <c:strRef>
              <c:f>编织结构1模拟结果!$F$6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编织结构1模拟结果!$F$15:$F$22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0.64704099999999998</c:v>
                </c:pt>
                <c:pt idx="3">
                  <c:v>0.20482800000000001</c:v>
                </c:pt>
                <c:pt idx="4">
                  <c:v>0.29330899999999999</c:v>
                </c:pt>
                <c:pt idx="5">
                  <c:v>0.49270399999999998</c:v>
                </c:pt>
                <c:pt idx="6">
                  <c:v>0.104811</c:v>
                </c:pt>
                <c:pt idx="7">
                  <c:v>5.1672999999999997E-2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C0-4972-977D-8F5EAE79B876}"/>
            </c:ext>
          </c:extLst>
        </c:ser>
        <c:ser>
          <c:idx val="4"/>
          <c:order val="4"/>
          <c:tx>
            <c:strRef>
              <c:f>编织结构1模拟结果!$G$6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编织结构1模拟结果!$G$15:$G$22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0.36049700000000001</c:v>
                </c:pt>
                <c:pt idx="3">
                  <c:v>0.21041899999999999</c:v>
                </c:pt>
                <c:pt idx="4">
                  <c:v>0.20981900000000001</c:v>
                </c:pt>
                <c:pt idx="5">
                  <c:v>0.110385</c:v>
                </c:pt>
                <c:pt idx="6">
                  <c:v>0.110385</c:v>
                </c:pt>
                <c:pt idx="7">
                  <c:v>5.0859000000000001E-2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C0-4972-977D-8F5EAE79B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900" b="1" i="0" baseline="0">
                    <a:effectLst/>
                  </a:rPr>
                  <a:t>杆件搭建步骤数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位移变化（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0.99922370919285952"/>
          <c:h val="0.20643717932347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编织结构1模拟结果!$I$6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编织结构1模拟结果!$I$15:$I$22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1.1000369999999999</c:v>
                </c:pt>
                <c:pt idx="3">
                  <c:v>0.77356599999999998</c:v>
                </c:pt>
                <c:pt idx="4">
                  <c:v>0.203676</c:v>
                </c:pt>
                <c:pt idx="5">
                  <c:v>0.121627</c:v>
                </c:pt>
                <c:pt idx="6">
                  <c:v>5.1931999999999999E-2</c:v>
                </c:pt>
                <c:pt idx="7">
                  <c:v>5.1769999999999997E-2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F-4A6D-AB40-6540F02B9772}"/>
            </c:ext>
          </c:extLst>
        </c:ser>
        <c:ser>
          <c:idx val="1"/>
          <c:order val="1"/>
          <c:tx>
            <c:strRef>
              <c:f>编织结构1模拟结果!$J$6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编织结构1模拟结果!$J$15:$J$22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0.64704099999999998</c:v>
                </c:pt>
                <c:pt idx="3">
                  <c:v>0.20482800000000001</c:v>
                </c:pt>
                <c:pt idx="4">
                  <c:v>0.29330899999999999</c:v>
                </c:pt>
                <c:pt idx="5">
                  <c:v>0.49270399999999998</c:v>
                </c:pt>
                <c:pt idx="6">
                  <c:v>0.104811</c:v>
                </c:pt>
                <c:pt idx="7">
                  <c:v>5.1672999999999997E-2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F-4A6D-AB40-6540F02B9772}"/>
            </c:ext>
          </c:extLst>
        </c:ser>
        <c:ser>
          <c:idx val="2"/>
          <c:order val="2"/>
          <c:tx>
            <c:strRef>
              <c:f>编织结构1模拟结果!$K$6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编织结构1模拟结果!$K$15:$K$22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0.36049700000000001</c:v>
                </c:pt>
                <c:pt idx="3">
                  <c:v>0.21041899999999999</c:v>
                </c:pt>
                <c:pt idx="4">
                  <c:v>0.20981900000000001</c:v>
                </c:pt>
                <c:pt idx="5">
                  <c:v>0.110385</c:v>
                </c:pt>
                <c:pt idx="6">
                  <c:v>0.110385</c:v>
                </c:pt>
                <c:pt idx="7">
                  <c:v>5.0859000000000001E-2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F-4A6D-AB40-6540F02B9772}"/>
            </c:ext>
          </c:extLst>
        </c:ser>
        <c:ser>
          <c:idx val="3"/>
          <c:order val="3"/>
          <c:tx>
            <c:strRef>
              <c:f>编织结构1模拟结果!$L$6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编织结构1模拟结果!$L$15:$L$22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4.792656</c:v>
                </c:pt>
                <c:pt idx="2">
                  <c:v>3.2018040000000001</c:v>
                </c:pt>
                <c:pt idx="3">
                  <c:v>1.4100550000000001</c:v>
                </c:pt>
                <c:pt idx="4">
                  <c:v>0.55003800000000003</c:v>
                </c:pt>
                <c:pt idx="5">
                  <c:v>0.23960200000000001</c:v>
                </c:pt>
                <c:pt idx="6">
                  <c:v>0.11407299999999999</c:v>
                </c:pt>
                <c:pt idx="7">
                  <c:v>5.0458000000000003E-2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F-4A6D-AB40-6540F02B9772}"/>
            </c:ext>
          </c:extLst>
        </c:ser>
        <c:ser>
          <c:idx val="4"/>
          <c:order val="4"/>
          <c:tx>
            <c:strRef>
              <c:f>编织结构1模拟结果!$M$6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编织结构1模拟结果!$M$15:$M$22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0.36049700000000001</c:v>
                </c:pt>
                <c:pt idx="3">
                  <c:v>0.36063800000000001</c:v>
                </c:pt>
                <c:pt idx="4">
                  <c:v>0.17671600000000001</c:v>
                </c:pt>
                <c:pt idx="5">
                  <c:v>0.17701700000000001</c:v>
                </c:pt>
                <c:pt idx="6">
                  <c:v>0.10972999999999999</c:v>
                </c:pt>
                <c:pt idx="7">
                  <c:v>5.1033000000000002E-2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F-4A6D-AB40-6540F02B9772}"/>
            </c:ext>
          </c:extLst>
        </c:ser>
        <c:ser>
          <c:idx val="5"/>
          <c:order val="5"/>
          <c:tx>
            <c:strRef>
              <c:f>编织结构1模拟结果!$N$6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编织结构1模拟结果!$N$15:$N$22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2.6642220000000001</c:v>
                </c:pt>
                <c:pt idx="3">
                  <c:v>0.78812599999999999</c:v>
                </c:pt>
                <c:pt idx="4">
                  <c:v>0.78146199999999999</c:v>
                </c:pt>
                <c:pt idx="5">
                  <c:v>0.50642399999999999</c:v>
                </c:pt>
                <c:pt idx="6">
                  <c:v>0.10474</c:v>
                </c:pt>
                <c:pt idx="7">
                  <c:v>5.1605999999999999E-2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7F-4A6D-AB40-6540F02B9772}"/>
            </c:ext>
          </c:extLst>
        </c:ser>
        <c:ser>
          <c:idx val="6"/>
          <c:order val="6"/>
          <c:tx>
            <c:strRef>
              <c:f>编织结构1模拟结果!$O$6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编织结构1模拟结果!$O$15:$O$22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3.0890499999999999</c:v>
                </c:pt>
                <c:pt idx="2">
                  <c:v>1.099634</c:v>
                </c:pt>
                <c:pt idx="3">
                  <c:v>1.124396</c:v>
                </c:pt>
                <c:pt idx="4">
                  <c:v>0.76373400000000002</c:v>
                </c:pt>
                <c:pt idx="5">
                  <c:v>0.18515699999999999</c:v>
                </c:pt>
                <c:pt idx="6">
                  <c:v>0.12991800000000001</c:v>
                </c:pt>
                <c:pt idx="7">
                  <c:v>5.1414000000000001E-2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7F-4A6D-AB40-6540F02B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900" b="1" i="0" baseline="0">
                    <a:effectLst/>
                  </a:rPr>
                  <a:t>杆件搭建步骤数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位移变化（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1"/>
          <c:h val="0.20643713324369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29</xdr:row>
      <xdr:rowOff>0</xdr:rowOff>
    </xdr:from>
    <xdr:to>
      <xdr:col>39</xdr:col>
      <xdr:colOff>466282</xdr:colOff>
      <xdr:row>37</xdr:row>
      <xdr:rowOff>179794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20AC4D-F38E-4F47-A02E-1BBC11E67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40</xdr:col>
      <xdr:colOff>33712</xdr:colOff>
      <xdr:row>56</xdr:row>
      <xdr:rowOff>123363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E11657-E82F-4798-80EC-B0608D940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58</xdr:row>
      <xdr:rowOff>0</xdr:rowOff>
    </xdr:from>
    <xdr:to>
      <xdr:col>40</xdr:col>
      <xdr:colOff>49422</xdr:colOff>
      <xdr:row>68</xdr:row>
      <xdr:rowOff>90715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C48251-A701-4677-869C-08B377A18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70</xdr:row>
      <xdr:rowOff>0</xdr:rowOff>
    </xdr:from>
    <xdr:to>
      <xdr:col>40</xdr:col>
      <xdr:colOff>50966</xdr:colOff>
      <xdr:row>80</xdr:row>
      <xdr:rowOff>167698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F7BC9C-E7C5-4A6E-8F4E-444CD65CE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26</xdr:col>
      <xdr:colOff>32657</xdr:colOff>
      <xdr:row>101</xdr:row>
      <xdr:rowOff>123363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2E905-D97A-4119-ADE5-3AE0DB123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136358</xdr:colOff>
      <xdr:row>74</xdr:row>
      <xdr:rowOff>15488</xdr:rowOff>
    </xdr:from>
    <xdr:to>
      <xdr:col>24</xdr:col>
      <xdr:colOff>403058</xdr:colOff>
      <xdr:row>88</xdr:row>
      <xdr:rowOff>60463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02921-9043-4E45-AD0A-F7641D078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352584</xdr:colOff>
      <xdr:row>23</xdr:row>
      <xdr:rowOff>27709</xdr:rowOff>
    </xdr:from>
    <xdr:to>
      <xdr:col>27</xdr:col>
      <xdr:colOff>248380</xdr:colOff>
      <xdr:row>34</xdr:row>
      <xdr:rowOff>74064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1CCDC-D5E8-4D9B-AE37-7C29BBD21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322393</xdr:colOff>
      <xdr:row>6</xdr:row>
      <xdr:rowOff>147850</xdr:rowOff>
    </xdr:from>
    <xdr:to>
      <xdr:col>27</xdr:col>
      <xdr:colOff>130995</xdr:colOff>
      <xdr:row>22</xdr:row>
      <xdr:rowOff>25248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4FB571-F407-457C-B6CE-7209D0B6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311020</xdr:colOff>
      <xdr:row>7</xdr:row>
      <xdr:rowOff>0</xdr:rowOff>
    </xdr:from>
    <xdr:to>
      <xdr:col>36</xdr:col>
      <xdr:colOff>119622</xdr:colOff>
      <xdr:row>22</xdr:row>
      <xdr:rowOff>57508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AA07DF-3146-4C3B-AE37-2B80A6073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311020</xdr:colOff>
      <xdr:row>23</xdr:row>
      <xdr:rowOff>0</xdr:rowOff>
    </xdr:from>
    <xdr:to>
      <xdr:col>36</xdr:col>
      <xdr:colOff>206816</xdr:colOff>
      <xdr:row>34</xdr:row>
      <xdr:rowOff>46355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6E940F-221F-4AF4-86EC-DCDF1C1A9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30191</xdr:colOff>
      <xdr:row>22</xdr:row>
      <xdr:rowOff>119107</xdr:rowOff>
    </xdr:from>
    <xdr:to>
      <xdr:col>24</xdr:col>
      <xdr:colOff>554603</xdr:colOff>
      <xdr:row>34</xdr:row>
      <xdr:rowOff>23018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42C59-376C-466E-82F2-4A6066CF8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24</xdr:col>
      <xdr:colOff>437218</xdr:colOff>
      <xdr:row>21</xdr:row>
      <xdr:rowOff>113188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06A30-641E-4A63-9B8E-0C628EDAA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13520</xdr:colOff>
      <xdr:row>6</xdr:row>
      <xdr:rowOff>36081</xdr:rowOff>
    </xdr:from>
    <xdr:to>
      <xdr:col>33</xdr:col>
      <xdr:colOff>450738</xdr:colOff>
      <xdr:row>21</xdr:row>
      <xdr:rowOff>145448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BC492-A5BA-417A-A82B-8AFB53A81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13520</xdr:colOff>
      <xdr:row>22</xdr:row>
      <xdr:rowOff>91398</xdr:rowOff>
    </xdr:from>
    <xdr:to>
      <xdr:col>33</xdr:col>
      <xdr:colOff>537932</xdr:colOff>
      <xdr:row>33</xdr:row>
      <xdr:rowOff>175783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99A13F-1930-4F8B-8C62-73906433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30191</xdr:colOff>
      <xdr:row>22</xdr:row>
      <xdr:rowOff>106066</xdr:rowOff>
    </xdr:from>
    <xdr:to>
      <xdr:col>24</xdr:col>
      <xdr:colOff>578508</xdr:colOff>
      <xdr:row>34</xdr:row>
      <xdr:rowOff>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5C4A6-B264-4E71-80DB-518A06B92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24</xdr:col>
      <xdr:colOff>461123</xdr:colOff>
      <xdr:row>21</xdr:row>
      <xdr:rowOff>100962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2DC6D-47EE-4BED-B004-D8B6B5242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40414</xdr:colOff>
      <xdr:row>6</xdr:row>
      <xdr:rowOff>36081</xdr:rowOff>
    </xdr:from>
    <xdr:to>
      <xdr:col>33</xdr:col>
      <xdr:colOff>501538</xdr:colOff>
      <xdr:row>21</xdr:row>
      <xdr:rowOff>133222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318889-6815-4433-BF84-C87B826E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40414</xdr:colOff>
      <xdr:row>22</xdr:row>
      <xdr:rowOff>78357</xdr:rowOff>
    </xdr:from>
    <xdr:to>
      <xdr:col>33</xdr:col>
      <xdr:colOff>588732</xdr:colOff>
      <xdr:row>33</xdr:row>
      <xdr:rowOff>153778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2DB1B-A324-43CA-8CA6-9875B9D63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C0D5-FB2B-4CEC-8DD0-78417BC3B5F5}">
  <dimension ref="A2:U47"/>
  <sheetViews>
    <sheetView topLeftCell="A10" zoomScale="55" zoomScaleNormal="55" workbookViewId="0">
      <selection activeCell="J31" sqref="J31:Q47"/>
    </sheetView>
  </sheetViews>
  <sheetFormatPr defaultRowHeight="14.4"/>
  <cols>
    <col min="1" max="1" width="14.5546875" style="1" customWidth="1"/>
    <col min="2" max="10" width="8.88671875" style="1"/>
    <col min="11" max="11" width="11" style="1" bestFit="1" customWidth="1"/>
    <col min="12" max="16384" width="8.88671875" style="1"/>
  </cols>
  <sheetData>
    <row r="2" spans="1:21">
      <c r="B2" s="62" t="s">
        <v>16</v>
      </c>
      <c r="C2" s="62"/>
      <c r="D2" s="62"/>
      <c r="E2" s="62"/>
    </row>
    <row r="3" spans="1:21" ht="14.4" customHeight="1">
      <c r="L3" s="61" t="s">
        <v>29</v>
      </c>
      <c r="M3" s="61"/>
      <c r="N3" s="61" t="s">
        <v>30</v>
      </c>
      <c r="O3" s="61"/>
      <c r="P3" s="61" t="s">
        <v>31</v>
      </c>
      <c r="Q3" s="61"/>
    </row>
    <row r="4" spans="1:21" ht="57.6">
      <c r="B4" s="4" t="s">
        <v>20</v>
      </c>
      <c r="C4" s="1" t="s">
        <v>26</v>
      </c>
      <c r="D4" s="1" t="s">
        <v>19</v>
      </c>
      <c r="E4" s="1" t="s">
        <v>21</v>
      </c>
      <c r="F4" s="1" t="s">
        <v>18</v>
      </c>
      <c r="G4" s="1" t="s">
        <v>23</v>
      </c>
      <c r="L4" s="4" t="s">
        <v>20</v>
      </c>
      <c r="M4" s="1" t="s">
        <v>17</v>
      </c>
      <c r="N4" s="4" t="s">
        <v>20</v>
      </c>
      <c r="O4" s="1" t="s">
        <v>17</v>
      </c>
      <c r="P4" s="4" t="s">
        <v>20</v>
      </c>
      <c r="Q4" s="1" t="s">
        <v>17</v>
      </c>
    </row>
    <row r="5" spans="1:21">
      <c r="A5" s="1" t="s">
        <v>22</v>
      </c>
      <c r="B5" s="1">
        <v>2</v>
      </c>
      <c r="C5" s="1">
        <v>5.4350519999999998</v>
      </c>
      <c r="D5" s="5">
        <v>5.4350519999999998</v>
      </c>
      <c r="F5" s="5">
        <v>7.4945630000000003</v>
      </c>
      <c r="L5" s="1">
        <v>2</v>
      </c>
      <c r="M5">
        <v>5.4350519999999998</v>
      </c>
      <c r="N5" s="1">
        <v>2</v>
      </c>
      <c r="O5" s="1">
        <v>5.4350519999999998</v>
      </c>
      <c r="P5" s="1">
        <v>2</v>
      </c>
      <c r="Q5" s="1">
        <v>5.4350519999999998</v>
      </c>
      <c r="S5" s="1">
        <v>5.4350519999999998</v>
      </c>
      <c r="T5"/>
      <c r="U5"/>
    </row>
    <row r="6" spans="1:21">
      <c r="B6" s="1">
        <v>3</v>
      </c>
      <c r="C6" s="1">
        <v>2.0128219999999999</v>
      </c>
      <c r="D6" s="5">
        <v>5.4041730000000001</v>
      </c>
      <c r="F6" s="5">
        <v>7.529687</v>
      </c>
      <c r="L6" s="1">
        <v>3</v>
      </c>
      <c r="M6">
        <v>5.4041730000000001</v>
      </c>
      <c r="N6" s="1">
        <v>3</v>
      </c>
      <c r="O6" s="1">
        <v>2.0128219999999999</v>
      </c>
      <c r="P6" s="1">
        <v>3</v>
      </c>
      <c r="Q6" s="1">
        <v>2.0128219999999999</v>
      </c>
      <c r="S6" s="1">
        <v>2.0128219999999999</v>
      </c>
      <c r="T6"/>
      <c r="U6"/>
    </row>
    <row r="7" spans="1:21">
      <c r="B7" s="1">
        <v>1</v>
      </c>
      <c r="C7" s="1">
        <v>1.2747200000000001</v>
      </c>
      <c r="D7" s="5">
        <v>5.1531089999999997</v>
      </c>
      <c r="F7" s="5">
        <v>7.0796210000000004</v>
      </c>
      <c r="L7" s="1">
        <v>1</v>
      </c>
      <c r="M7">
        <v>5.1531089999999997</v>
      </c>
      <c r="N7" s="1">
        <v>1</v>
      </c>
      <c r="O7" s="1">
        <v>1.2747200000000001</v>
      </c>
      <c r="P7" s="1">
        <v>1</v>
      </c>
      <c r="Q7" s="1">
        <v>1.2747200000000001</v>
      </c>
      <c r="S7" s="1">
        <v>1.2747200000000001</v>
      </c>
      <c r="T7"/>
      <c r="U7"/>
    </row>
    <row r="8" spans="1:21">
      <c r="B8" s="1">
        <v>0</v>
      </c>
      <c r="C8" s="1">
        <v>0.76468499999999995</v>
      </c>
      <c r="D8" s="5">
        <v>4.7926789999999997</v>
      </c>
      <c r="F8" s="5">
        <v>6.9015380000000004</v>
      </c>
      <c r="L8" s="1">
        <v>0</v>
      </c>
      <c r="M8">
        <v>4.7926789999999997</v>
      </c>
      <c r="N8" s="1">
        <v>0</v>
      </c>
      <c r="O8" s="1">
        <v>0.76468499999999995</v>
      </c>
      <c r="P8" s="1">
        <v>0</v>
      </c>
      <c r="Q8" s="1">
        <v>0.76468499999999995</v>
      </c>
      <c r="S8" s="1">
        <v>0.76468499999999995</v>
      </c>
      <c r="T8"/>
      <c r="U8"/>
    </row>
    <row r="9" spans="1:21">
      <c r="B9" s="1">
        <v>4</v>
      </c>
      <c r="C9" s="1">
        <v>0.50732200000000005</v>
      </c>
      <c r="D9" s="5">
        <v>6.9834139999999998</v>
      </c>
      <c r="F9" s="5">
        <v>10.389749999999999</v>
      </c>
      <c r="L9" s="1">
        <v>4</v>
      </c>
      <c r="M9">
        <v>6.9834139999999998</v>
      </c>
      <c r="N9" s="1">
        <v>4</v>
      </c>
      <c r="O9" s="1">
        <v>0.50732200000000005</v>
      </c>
      <c r="P9" s="1">
        <v>4</v>
      </c>
      <c r="Q9" s="1">
        <v>0.50732200000000005</v>
      </c>
      <c r="S9" s="1">
        <v>0.50732200000000005</v>
      </c>
      <c r="T9"/>
      <c r="U9"/>
    </row>
    <row r="10" spans="1:21">
      <c r="B10" s="1">
        <v>5</v>
      </c>
      <c r="C10" s="1">
        <v>0.114508</v>
      </c>
      <c r="D10" s="5">
        <v>6.0932919999999999</v>
      </c>
      <c r="F10" s="5">
        <v>13.804679999999999</v>
      </c>
      <c r="L10" s="1">
        <v>5</v>
      </c>
      <c r="M10">
        <v>6.0932919999999999</v>
      </c>
      <c r="N10" s="1">
        <v>5</v>
      </c>
      <c r="O10" s="1">
        <v>0.114508</v>
      </c>
      <c r="P10" s="1">
        <v>5</v>
      </c>
      <c r="Q10" s="1">
        <v>0.114508</v>
      </c>
      <c r="S10" s="1">
        <v>0.114508</v>
      </c>
      <c r="T10"/>
      <c r="U10"/>
    </row>
    <row r="11" spans="1:21">
      <c r="B11" s="1">
        <v>6</v>
      </c>
      <c r="C11" s="1">
        <v>5.1429999999999997E-2</v>
      </c>
      <c r="D11" s="5">
        <v>6.3430369999999998</v>
      </c>
      <c r="F11" s="5">
        <v>17.316590000000001</v>
      </c>
      <c r="L11" s="1">
        <v>6</v>
      </c>
      <c r="M11">
        <v>6.3430369999999998</v>
      </c>
      <c r="N11" s="1">
        <v>6</v>
      </c>
      <c r="O11" s="1">
        <v>5.1429999999999997E-2</v>
      </c>
      <c r="P11" s="1">
        <v>6</v>
      </c>
      <c r="Q11" s="1">
        <v>5.1429999999999997E-2</v>
      </c>
      <c r="S11" s="1">
        <v>5.1429999999999997E-2</v>
      </c>
      <c r="T11"/>
      <c r="U11"/>
    </row>
    <row r="12" spans="1:21">
      <c r="B12" s="1">
        <v>7</v>
      </c>
      <c r="C12" s="1">
        <v>5.1284999999999997E-2</v>
      </c>
      <c r="D12" s="5">
        <v>4.5961499999999997</v>
      </c>
      <c r="F12" s="5">
        <v>9.2484579999999994</v>
      </c>
      <c r="G12" s="1" t="s">
        <v>24</v>
      </c>
      <c r="L12" s="1">
        <v>7</v>
      </c>
      <c r="M12">
        <v>4.5961499999999997</v>
      </c>
      <c r="N12" s="1">
        <v>7</v>
      </c>
      <c r="O12" s="1">
        <v>5.1284999999999997E-2</v>
      </c>
      <c r="P12" s="1">
        <v>7</v>
      </c>
      <c r="Q12" s="1">
        <v>5.1284999999999997E-2</v>
      </c>
      <c r="S12" s="1">
        <v>5.1284999999999997E-2</v>
      </c>
      <c r="T12"/>
      <c r="U12"/>
    </row>
    <row r="13" spans="1:21" ht="14.4" customHeight="1">
      <c r="K13" s="1" t="s">
        <v>27</v>
      </c>
      <c r="L13" s="61">
        <f>SUM(S5:S12)</f>
        <v>10.211824</v>
      </c>
      <c r="M13" s="61"/>
      <c r="N13" s="61">
        <f t="shared" ref="N13" si="0">SUM(U5:U12)</f>
        <v>0</v>
      </c>
      <c r="O13" s="61"/>
      <c r="P13" s="61">
        <f t="shared" ref="P13" si="1">SUM(W5:W12)</f>
        <v>0</v>
      </c>
      <c r="Q13" s="61"/>
      <c r="T13"/>
      <c r="U13"/>
    </row>
    <row r="14" spans="1:21">
      <c r="A14" s="1" t="s">
        <v>25</v>
      </c>
      <c r="B14" s="1">
        <v>14</v>
      </c>
      <c r="C14" s="1">
        <v>1.6374E-2</v>
      </c>
      <c r="D14" s="5">
        <v>3.9504999999999998E-2</v>
      </c>
      <c r="E14" s="5">
        <v>1.6374E-2</v>
      </c>
      <c r="F14" s="5">
        <v>0.70806899999999995</v>
      </c>
      <c r="G14" s="1" t="s">
        <v>24</v>
      </c>
      <c r="H14"/>
      <c r="I14"/>
      <c r="J14"/>
      <c r="K14" t="s">
        <v>28</v>
      </c>
      <c r="L14" s="61">
        <f>MAX(S5:S12)-MIN(S5:S12)</f>
        <v>5.3837669999999997</v>
      </c>
      <c r="M14" s="61"/>
      <c r="N14" s="61">
        <f t="shared" ref="N14" si="2">MAX(U5:U12)-MIN(U5:U12)</f>
        <v>0</v>
      </c>
      <c r="O14" s="61"/>
      <c r="P14" s="61">
        <f t="shared" ref="P14" si="3">MAX(W5:W12)-MIN(W5:W12)</f>
        <v>0</v>
      </c>
      <c r="Q14" s="61"/>
    </row>
    <row r="15" spans="1:21">
      <c r="B15" s="1">
        <v>12</v>
      </c>
      <c r="C15" s="1">
        <v>1.6521000000000001E-2</v>
      </c>
      <c r="D15" s="5">
        <v>4.1750000000000002E-2</v>
      </c>
      <c r="E15" s="5">
        <v>1.6452999999999999E-2</v>
      </c>
      <c r="F15" s="5">
        <v>0.708291</v>
      </c>
      <c r="G15" s="1" t="s">
        <v>24</v>
      </c>
      <c r="H15"/>
      <c r="I15"/>
      <c r="J15"/>
      <c r="K15"/>
      <c r="N15"/>
      <c r="O15"/>
    </row>
    <row r="16" spans="1:21">
      <c r="B16" s="1">
        <v>15</v>
      </c>
      <c r="C16" s="1">
        <v>1.2874239999999999</v>
      </c>
      <c r="D16" s="5">
        <v>2.6359750000000002</v>
      </c>
      <c r="E16" s="5">
        <v>1.2884310000000001</v>
      </c>
      <c r="F16" s="5">
        <v>3.7819340000000001</v>
      </c>
      <c r="G16" s="1" t="s">
        <v>24</v>
      </c>
      <c r="H16"/>
      <c r="I16"/>
      <c r="J16"/>
      <c r="K16"/>
      <c r="N16"/>
      <c r="O16"/>
    </row>
    <row r="17" spans="1:15">
      <c r="B17" s="1">
        <v>13</v>
      </c>
      <c r="C17" s="1">
        <v>1.286867</v>
      </c>
      <c r="D17" s="5">
        <v>2.6176370000000002</v>
      </c>
      <c r="E17" s="5">
        <v>1.2740020000000001</v>
      </c>
      <c r="F17" s="5">
        <v>3.7631410000000001</v>
      </c>
      <c r="G17" s="1" t="s">
        <v>24</v>
      </c>
      <c r="H17"/>
      <c r="I17"/>
      <c r="J17"/>
      <c r="K17"/>
      <c r="N17"/>
      <c r="O17"/>
    </row>
    <row r="18" spans="1:15">
      <c r="B18" s="1">
        <v>11</v>
      </c>
      <c r="C18" s="1">
        <v>0.82993799999999995</v>
      </c>
      <c r="D18" s="5">
        <v>0.26527299999999998</v>
      </c>
      <c r="E18" s="5">
        <v>0.26527299999999998</v>
      </c>
      <c r="F18" s="5">
        <v>2.6489029999999998</v>
      </c>
      <c r="G18"/>
      <c r="H18"/>
      <c r="I18"/>
      <c r="J18"/>
      <c r="K18"/>
      <c r="N18"/>
      <c r="O18"/>
    </row>
    <row r="19" spans="1:15">
      <c r="B19" s="1">
        <v>8</v>
      </c>
      <c r="C19" s="1">
        <v>0.37954500000000002</v>
      </c>
      <c r="D19" s="5">
        <v>8.1810999999999995E-2</v>
      </c>
      <c r="E19" s="5">
        <v>8.1810999999999995E-2</v>
      </c>
      <c r="F19" s="5">
        <v>2.0982349999999999</v>
      </c>
      <c r="G19"/>
      <c r="H19"/>
      <c r="I19"/>
      <c r="J19"/>
      <c r="K19"/>
      <c r="N19"/>
      <c r="O19"/>
    </row>
    <row r="20" spans="1:15">
      <c r="B20" s="1">
        <v>1</v>
      </c>
      <c r="C20" s="1">
        <v>0.22998099999999999</v>
      </c>
      <c r="D20" s="5">
        <v>0.111438</v>
      </c>
      <c r="E20" s="5">
        <v>0.111438</v>
      </c>
      <c r="F20" s="5">
        <v>1.2477940000000001</v>
      </c>
      <c r="G20"/>
      <c r="H20"/>
      <c r="I20"/>
      <c r="J20"/>
      <c r="K20"/>
      <c r="N20"/>
      <c r="O20"/>
    </row>
    <row r="21" spans="1:15">
      <c r="B21" s="1">
        <v>7</v>
      </c>
      <c r="C21" s="1">
        <v>0.229799</v>
      </c>
      <c r="D21" s="5">
        <v>0.63636599999999999</v>
      </c>
      <c r="E21" s="5">
        <v>0.54484299999999997</v>
      </c>
      <c r="F21" s="5">
        <v>2.1095440000000001</v>
      </c>
      <c r="G21"/>
      <c r="H21"/>
      <c r="I21"/>
      <c r="J21"/>
      <c r="K21"/>
      <c r="N21"/>
      <c r="O21"/>
    </row>
    <row r="22" spans="1:15">
      <c r="B22" s="1">
        <v>9</v>
      </c>
      <c r="C22" s="1">
        <v>0.22984599999999999</v>
      </c>
      <c r="D22" s="5">
        <v>0.717059</v>
      </c>
      <c r="E22" s="5">
        <v>0.52206600000000003</v>
      </c>
      <c r="F22" s="5">
        <v>2.1780650000000001</v>
      </c>
      <c r="G22"/>
      <c r="H22"/>
      <c r="I22"/>
      <c r="J22"/>
      <c r="K22"/>
      <c r="N22"/>
      <c r="O22"/>
    </row>
    <row r="23" spans="1:15">
      <c r="B23" s="1">
        <v>3</v>
      </c>
      <c r="C23" s="1">
        <v>0.111466</v>
      </c>
      <c r="D23" s="5">
        <v>0.29442099999999999</v>
      </c>
      <c r="E23" s="5">
        <v>0.29442099999999999</v>
      </c>
      <c r="F23" s="5">
        <v>1.81514</v>
      </c>
      <c r="G23"/>
      <c r="H23"/>
      <c r="I23"/>
      <c r="J23"/>
      <c r="K23"/>
      <c r="N23"/>
      <c r="O23"/>
    </row>
    <row r="24" spans="1:15">
      <c r="B24" s="1">
        <v>5</v>
      </c>
      <c r="C24" s="1">
        <v>0.11146399999999999</v>
      </c>
      <c r="D24" s="5">
        <v>0.126445</v>
      </c>
      <c r="E24" s="5">
        <v>0.126445</v>
      </c>
      <c r="F24" s="5">
        <v>1.8441069999999999</v>
      </c>
      <c r="G24"/>
      <c r="H24"/>
      <c r="I24"/>
      <c r="J24"/>
      <c r="K24"/>
      <c r="N24"/>
      <c r="O24"/>
    </row>
    <row r="25" spans="1:15">
      <c r="B25" s="1">
        <v>10</v>
      </c>
      <c r="C25" s="1">
        <v>0.11233600000000001</v>
      </c>
      <c r="D25" s="5">
        <v>0.12605</v>
      </c>
      <c r="E25" s="5">
        <v>0.12605</v>
      </c>
      <c r="F25" s="5">
        <v>2.5092669999999999</v>
      </c>
      <c r="G25"/>
      <c r="H25"/>
      <c r="I25"/>
      <c r="J25"/>
      <c r="K25"/>
      <c r="N25"/>
      <c r="O25"/>
    </row>
    <row r="26" spans="1:15">
      <c r="B26" s="1">
        <v>6</v>
      </c>
      <c r="C26" s="1">
        <v>1.2132E-2</v>
      </c>
      <c r="D26" s="5">
        <v>7.5022000000000005E-2</v>
      </c>
      <c r="E26" s="5">
        <v>7.5022000000000005E-2</v>
      </c>
      <c r="F26" s="5">
        <v>2.0480070000000001</v>
      </c>
      <c r="G26"/>
      <c r="H26"/>
      <c r="I26"/>
      <c r="J26"/>
      <c r="K26"/>
      <c r="N26"/>
      <c r="O26"/>
    </row>
    <row r="27" spans="1:15">
      <c r="B27" s="1">
        <v>4</v>
      </c>
      <c r="C27" s="1">
        <v>6.548E-3</v>
      </c>
      <c r="D27" s="5">
        <v>5.4517999999999997E-2</v>
      </c>
      <c r="E27" s="5">
        <v>5.4517999999999997E-2</v>
      </c>
      <c r="F27" s="5">
        <v>1.845852</v>
      </c>
      <c r="G27"/>
      <c r="H27"/>
      <c r="I27"/>
      <c r="J27"/>
      <c r="K27"/>
      <c r="N27"/>
      <c r="O27"/>
    </row>
    <row r="28" spans="1:15">
      <c r="B28" s="1">
        <v>0</v>
      </c>
      <c r="C28" s="1">
        <v>6.7190000000000001E-3</v>
      </c>
      <c r="D28" s="5">
        <v>0.18506</v>
      </c>
      <c r="E28" s="5">
        <v>0.18506</v>
      </c>
      <c r="F28" s="5">
        <v>1.243044</v>
      </c>
      <c r="G28"/>
      <c r="H28"/>
      <c r="I28"/>
      <c r="J28"/>
      <c r="K28"/>
      <c r="N28"/>
      <c r="O28"/>
    </row>
    <row r="29" spans="1:15">
      <c r="B29" s="1">
        <v>2</v>
      </c>
      <c r="C29" s="1">
        <v>6.3540000000000003E-3</v>
      </c>
      <c r="D29" s="5">
        <v>0.206599</v>
      </c>
      <c r="E29" s="5">
        <v>0.206599</v>
      </c>
      <c r="F29" s="5">
        <v>1.26112</v>
      </c>
    </row>
    <row r="31" spans="1:15">
      <c r="A31" s="1" t="s">
        <v>36</v>
      </c>
      <c r="B31" s="6" t="s">
        <v>33</v>
      </c>
      <c r="D31" s="6" t="s">
        <v>19</v>
      </c>
      <c r="E31" s="6" t="s">
        <v>21</v>
      </c>
      <c r="F31" s="6" t="s">
        <v>18</v>
      </c>
      <c r="G31" s="6" t="s">
        <v>34</v>
      </c>
      <c r="H31" s="6" t="s">
        <v>23</v>
      </c>
    </row>
    <row r="32" spans="1:15">
      <c r="B32" s="1">
        <v>0</v>
      </c>
      <c r="D32" s="7">
        <v>3.8183000000000002E-2</v>
      </c>
      <c r="E32" s="8">
        <v>3.8183000000000002E-2</v>
      </c>
      <c r="F32" s="8">
        <v>1.5440860000000001</v>
      </c>
      <c r="G32" s="8">
        <v>4</v>
      </c>
      <c r="H32" s="9"/>
    </row>
    <row r="33" spans="2:8">
      <c r="B33" s="1">
        <v>1</v>
      </c>
      <c r="D33" s="10">
        <v>8.4220000000000003E-2</v>
      </c>
      <c r="E33" s="11">
        <v>8.4220000000000003E-2</v>
      </c>
      <c r="F33" s="12">
        <v>2.9753759999999998</v>
      </c>
      <c r="G33" s="13">
        <v>7</v>
      </c>
      <c r="H33" s="9"/>
    </row>
    <row r="34" spans="2:8">
      <c r="B34" s="1">
        <v>2</v>
      </c>
      <c r="D34" s="14">
        <v>0.103851</v>
      </c>
      <c r="E34" s="10">
        <v>0.103851</v>
      </c>
      <c r="F34" s="15">
        <v>3.0114700000000001</v>
      </c>
      <c r="G34" s="13">
        <v>7</v>
      </c>
      <c r="H34" s="9"/>
    </row>
    <row r="35" spans="2:8">
      <c r="B35" s="1">
        <v>3</v>
      </c>
      <c r="D35" s="14">
        <v>0.104065</v>
      </c>
      <c r="E35" s="10">
        <v>0.104065</v>
      </c>
      <c r="F35" s="16">
        <v>3.072346</v>
      </c>
      <c r="G35" s="13">
        <v>7</v>
      </c>
      <c r="H35" s="9"/>
    </row>
    <row r="36" spans="2:8">
      <c r="B36" s="1">
        <v>4</v>
      </c>
      <c r="D36" s="17">
        <v>0.146539</v>
      </c>
      <c r="E36" s="18">
        <v>0.146539</v>
      </c>
      <c r="F36" s="19">
        <v>3.095434</v>
      </c>
      <c r="G36" s="13">
        <v>7</v>
      </c>
      <c r="H36" s="9"/>
    </row>
    <row r="37" spans="2:8">
      <c r="B37" s="1">
        <v>5</v>
      </c>
      <c r="D37" s="20">
        <v>0.81041200000000002</v>
      </c>
      <c r="E37" s="21">
        <v>0.81041200000000002</v>
      </c>
      <c r="F37" s="22">
        <v>3.5000200000000001</v>
      </c>
      <c r="G37" s="23">
        <v>8</v>
      </c>
      <c r="H37" s="9"/>
    </row>
    <row r="38" spans="2:8">
      <c r="B38" s="1">
        <v>6</v>
      </c>
      <c r="D38" s="24">
        <v>0.94220099999999996</v>
      </c>
      <c r="E38" s="25">
        <v>0.94220099999999996</v>
      </c>
      <c r="F38" s="26">
        <v>3.5729799999999998</v>
      </c>
      <c r="G38" s="23">
        <v>8</v>
      </c>
      <c r="H38" s="9"/>
    </row>
    <row r="39" spans="2:8">
      <c r="B39" s="1">
        <v>7</v>
      </c>
      <c r="D39" s="27">
        <v>1.9582059999999999</v>
      </c>
      <c r="E39" s="27">
        <v>1.9689939999999999</v>
      </c>
      <c r="F39" s="20">
        <v>4.2764259999999998</v>
      </c>
      <c r="G39" s="28">
        <v>9</v>
      </c>
      <c r="H39" s="9"/>
    </row>
    <row r="40" spans="2:8">
      <c r="B40" s="1">
        <v>8</v>
      </c>
      <c r="D40" s="29">
        <v>1.0874809999999999</v>
      </c>
      <c r="E40" s="30">
        <v>1.0874809999999999</v>
      </c>
      <c r="F40" s="31">
        <v>4.5757219999999998</v>
      </c>
      <c r="G40" s="32">
        <v>10</v>
      </c>
      <c r="H40" s="9"/>
    </row>
    <row r="41" spans="2:8">
      <c r="B41" s="1">
        <v>9</v>
      </c>
      <c r="D41" s="12">
        <v>0.42733599999999999</v>
      </c>
      <c r="E41" s="33">
        <v>0.45826299999999998</v>
      </c>
      <c r="F41" s="34">
        <v>4.900792</v>
      </c>
      <c r="G41" s="23">
        <v>8</v>
      </c>
      <c r="H41" s="9"/>
    </row>
    <row r="42" spans="2:8">
      <c r="B42" s="1">
        <v>10</v>
      </c>
      <c r="D42" s="35">
        <v>1.972396</v>
      </c>
      <c r="E42" s="36">
        <v>2.1977370000000001</v>
      </c>
      <c r="F42" s="37">
        <v>6.54223</v>
      </c>
      <c r="G42" s="38">
        <v>14</v>
      </c>
      <c r="H42" s="9"/>
    </row>
    <row r="43" spans="2:8">
      <c r="B43" s="1">
        <v>11</v>
      </c>
      <c r="D43" s="39">
        <v>1.7684660000000001</v>
      </c>
      <c r="E43" s="40">
        <v>1.9472229999999999</v>
      </c>
      <c r="F43" s="41">
        <v>6.6588719999999997</v>
      </c>
      <c r="G43" s="38">
        <v>14</v>
      </c>
      <c r="H43" s="9"/>
    </row>
    <row r="44" spans="2:8">
      <c r="B44" s="1">
        <v>12</v>
      </c>
      <c r="D44" s="42">
        <v>2.735382</v>
      </c>
      <c r="E44" s="42">
        <v>2.7507760000000001</v>
      </c>
      <c r="F44" s="42">
        <v>10.754299</v>
      </c>
      <c r="G44" s="42">
        <v>21</v>
      </c>
      <c r="H44" s="9"/>
    </row>
    <row r="45" spans="2:8">
      <c r="B45" s="1">
        <v>13</v>
      </c>
      <c r="D45" s="43">
        <v>1.2084710000000001</v>
      </c>
      <c r="E45" s="44">
        <v>1.2084710000000001</v>
      </c>
      <c r="F45" s="23">
        <v>3.7469830000000002</v>
      </c>
      <c r="G45" s="45">
        <v>5</v>
      </c>
      <c r="H45" s="46" t="s">
        <v>24</v>
      </c>
    </row>
    <row r="46" spans="2:8">
      <c r="B46" s="1">
        <v>14</v>
      </c>
      <c r="D46" s="8">
        <v>2.807E-3</v>
      </c>
      <c r="E46" s="8">
        <v>2.9357999999999999E-2</v>
      </c>
      <c r="F46" s="24">
        <v>4.7135889999999998</v>
      </c>
      <c r="G46" s="45">
        <v>5</v>
      </c>
      <c r="H46" s="46" t="s">
        <v>24</v>
      </c>
    </row>
    <row r="47" spans="2:8">
      <c r="B47" s="1">
        <v>15</v>
      </c>
      <c r="D47" s="47">
        <v>2.00291</v>
      </c>
      <c r="E47" s="35">
        <v>2.00291</v>
      </c>
      <c r="F47" s="48">
        <v>3.7986070000000001</v>
      </c>
      <c r="G47" s="45">
        <v>5</v>
      </c>
      <c r="H47" s="46" t="s">
        <v>24</v>
      </c>
    </row>
  </sheetData>
  <sortState xmlns:xlrd2="http://schemas.microsoft.com/office/spreadsheetml/2017/richdata2" ref="T5:V13">
    <sortCondition ref="T5:T13"/>
  </sortState>
  <mergeCells count="10">
    <mergeCell ref="L14:M14"/>
    <mergeCell ref="N14:O14"/>
    <mergeCell ref="P14:Q14"/>
    <mergeCell ref="B2:E2"/>
    <mergeCell ref="L13:M13"/>
    <mergeCell ref="N13:O13"/>
    <mergeCell ref="P13:Q13"/>
    <mergeCell ref="L3:M3"/>
    <mergeCell ref="N3:O3"/>
    <mergeCell ref="P3:Q3"/>
  </mergeCells>
  <phoneticPr fontId="1" type="noConversion"/>
  <conditionalFormatting sqref="B5:B1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:B2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B2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2:B4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0:B4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C12">
    <cfRule type="colorScale" priority="23">
      <colorScale>
        <cfvo type="min"/>
        <cfvo type="max"/>
        <color rgb="FFFCFCFF"/>
        <color rgb="FF63BE7B"/>
      </colorScale>
    </cfRule>
  </conditionalFormatting>
  <conditionalFormatting sqref="C14:C29">
    <cfRule type="colorScale" priority="18">
      <colorScale>
        <cfvo type="min"/>
        <cfvo type="max"/>
        <color rgb="FFFCFCFF"/>
        <color rgb="FF63BE7B"/>
      </colorScale>
    </cfRule>
  </conditionalFormatting>
  <conditionalFormatting sqref="D5:D12">
    <cfRule type="colorScale" priority="22">
      <colorScale>
        <cfvo type="min"/>
        <cfvo type="max"/>
        <color rgb="FFFCFCFF"/>
        <color rgb="FF63BE7B"/>
      </colorScale>
    </cfRule>
  </conditionalFormatting>
  <conditionalFormatting sqref="D14:D29">
    <cfRule type="colorScale" priority="17">
      <colorScale>
        <cfvo type="min"/>
        <cfvo type="max"/>
        <color rgb="FFFCFCFF"/>
        <color rgb="FF63BE7B"/>
      </colorScale>
    </cfRule>
  </conditionalFormatting>
  <conditionalFormatting sqref="E14:E29">
    <cfRule type="colorScale" priority="15">
      <colorScale>
        <cfvo type="min"/>
        <cfvo type="max"/>
        <color rgb="FFFCFCFF"/>
        <color rgb="FF63BE7B"/>
      </colorScale>
    </cfRule>
  </conditionalFormatting>
  <conditionalFormatting sqref="F5:F12">
    <cfRule type="colorScale" priority="21">
      <colorScale>
        <cfvo type="min"/>
        <cfvo type="max"/>
        <color rgb="FFFCFCFF"/>
        <color rgb="FF63BE7B"/>
      </colorScale>
    </cfRule>
  </conditionalFormatting>
  <conditionalFormatting sqref="F14:F29">
    <cfRule type="colorScale" priority="16">
      <colorScale>
        <cfvo type="min"/>
        <cfvo type="max"/>
        <color rgb="FFFCFCFF"/>
        <color rgb="FF63BE7B"/>
      </colorScale>
    </cfRule>
  </conditionalFormatting>
  <conditionalFormatting sqref="L5:L1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N1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5:O12">
    <cfRule type="colorScale" priority="9">
      <colorScale>
        <cfvo type="min"/>
        <cfvo type="max"/>
        <color rgb="FFFCFCFF"/>
        <color rgb="FF63BE7B"/>
      </colorScale>
    </cfRule>
  </conditionalFormatting>
  <conditionalFormatting sqref="P5:P1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5:Q12">
    <cfRule type="colorScale" priority="7">
      <colorScale>
        <cfvo type="min"/>
        <cfvo type="max"/>
        <color rgb="FFFCFCFF"/>
        <color rgb="FF63BE7B"/>
      </colorScale>
    </cfRule>
  </conditionalFormatting>
  <conditionalFormatting sqref="S5:S12">
    <cfRule type="colorScale" priority="3">
      <colorScale>
        <cfvo type="min"/>
        <cfvo type="max"/>
        <color rgb="FFFCFCFF"/>
        <color rgb="FF63BE7B"/>
      </colorScale>
    </cfRule>
  </conditionalFormatting>
  <conditionalFormatting sqref="V5:V1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7CC1-2FF7-47D0-8DF6-726EED2607C0}">
  <dimension ref="A1:AE103"/>
  <sheetViews>
    <sheetView zoomScaleNormal="100" workbookViewId="0">
      <selection activeCell="T94" sqref="T94"/>
    </sheetView>
  </sheetViews>
  <sheetFormatPr defaultRowHeight="14.4"/>
  <cols>
    <col min="12" max="13" width="8.88671875" customWidth="1"/>
  </cols>
  <sheetData>
    <row r="1" spans="1:25">
      <c r="A1" s="2" t="s">
        <v>39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173</v>
      </c>
      <c r="K1" s="2" t="s">
        <v>172</v>
      </c>
      <c r="M1" s="2" t="s">
        <v>39</v>
      </c>
      <c r="N1" s="2" t="s">
        <v>37</v>
      </c>
      <c r="O1" s="2" t="s">
        <v>39</v>
      </c>
      <c r="P1" s="2" t="s">
        <v>171</v>
      </c>
    </row>
    <row r="2" spans="1:25">
      <c r="A2" t="s">
        <v>53</v>
      </c>
      <c r="B2">
        <v>6.9834139999999998</v>
      </c>
      <c r="C2">
        <v>6.9932759999999998</v>
      </c>
      <c r="D2">
        <v>6.8775190000000004</v>
      </c>
      <c r="E2">
        <v>4.9875059999999998</v>
      </c>
      <c r="F2">
        <v>0.17962900000000001</v>
      </c>
      <c r="G2">
        <v>0.169428</v>
      </c>
      <c r="H2">
        <v>0.126582</v>
      </c>
      <c r="I2">
        <v>5.1831000000000002E-2</v>
      </c>
      <c r="J2">
        <f>SUM(B2:I2)/8</f>
        <v>3.2961481249999998</v>
      </c>
      <c r="K2">
        <f>MAX(B2:I2)</f>
        <v>6.9932759999999998</v>
      </c>
      <c r="M2" t="s">
        <v>142</v>
      </c>
      <c r="N2">
        <v>0.93378174999999997</v>
      </c>
      <c r="O2" t="s">
        <v>72</v>
      </c>
      <c r="P2">
        <f>K2</f>
        <v>6.9932759999999998</v>
      </c>
      <c r="Q2" t="s">
        <v>79</v>
      </c>
      <c r="R2">
        <v>4.5961499999999997</v>
      </c>
      <c r="S2">
        <v>4.7927960000000001</v>
      </c>
      <c r="T2">
        <v>3.181149</v>
      </c>
      <c r="U2">
        <v>2.636314</v>
      </c>
      <c r="V2">
        <v>0.788076</v>
      </c>
      <c r="W2">
        <v>0.50931800000000005</v>
      </c>
      <c r="X2">
        <v>0.10475</v>
      </c>
      <c r="Y2">
        <v>5.1638000000000003E-2</v>
      </c>
    </row>
    <row r="3" spans="1:25">
      <c r="A3" t="s">
        <v>54</v>
      </c>
      <c r="B3">
        <v>5.1531089999999997</v>
      </c>
      <c r="C3">
        <v>3.2765960000000001</v>
      </c>
      <c r="D3">
        <v>0.46297199999999999</v>
      </c>
      <c r="E3">
        <v>0.25249100000000002</v>
      </c>
      <c r="F3">
        <v>0.122861</v>
      </c>
      <c r="G3">
        <v>7.1367E-2</v>
      </c>
      <c r="H3">
        <v>5.0476E-2</v>
      </c>
      <c r="I3">
        <v>5.0192000000000001E-2</v>
      </c>
      <c r="J3">
        <f t="shared" ref="J3:J66" si="0">SUM(B3:I3)/8</f>
        <v>1.1800080000000002</v>
      </c>
      <c r="K3">
        <f t="shared" ref="K3:K66" si="1">MAX(B3:I3)</f>
        <v>5.1531089999999997</v>
      </c>
      <c r="M3" t="s">
        <v>72</v>
      </c>
      <c r="N3">
        <v>0.94470387500000008</v>
      </c>
      <c r="O3" t="s">
        <v>106</v>
      </c>
      <c r="P3">
        <f t="shared" ref="P3:P66" si="2">K3</f>
        <v>5.1531089999999997</v>
      </c>
    </row>
    <row r="4" spans="1:25">
      <c r="A4" t="s">
        <v>55</v>
      </c>
      <c r="B4">
        <v>6.9834139999999998</v>
      </c>
      <c r="C4">
        <v>1.526662</v>
      </c>
      <c r="D4">
        <v>1.486372</v>
      </c>
      <c r="E4">
        <v>1.487412</v>
      </c>
      <c r="F4">
        <v>0.967441</v>
      </c>
      <c r="G4">
        <v>8.4709000000000007E-2</v>
      </c>
      <c r="H4">
        <v>7.4504000000000001E-2</v>
      </c>
      <c r="I4">
        <v>5.1074000000000001E-2</v>
      </c>
      <c r="J4">
        <f t="shared" si="0"/>
        <v>1.5826985</v>
      </c>
      <c r="K4">
        <f t="shared" si="1"/>
        <v>6.9834139999999998</v>
      </c>
      <c r="M4" t="s">
        <v>102</v>
      </c>
      <c r="N4">
        <v>0.95158187500000002</v>
      </c>
      <c r="O4" t="s">
        <v>70</v>
      </c>
      <c r="P4">
        <f t="shared" si="2"/>
        <v>6.9834139999999998</v>
      </c>
    </row>
    <row r="5" spans="1:25">
      <c r="A5" t="s">
        <v>56</v>
      </c>
      <c r="B5">
        <v>6.0932919999999999</v>
      </c>
      <c r="C5">
        <v>5.1741950000000001</v>
      </c>
      <c r="D5">
        <v>0.88649900000000004</v>
      </c>
      <c r="E5">
        <v>0.236121</v>
      </c>
      <c r="F5">
        <v>0.13700699999999999</v>
      </c>
      <c r="G5">
        <v>8.8816000000000006E-2</v>
      </c>
      <c r="H5">
        <v>5.0820999999999998E-2</v>
      </c>
      <c r="I5">
        <v>5.0821999999999999E-2</v>
      </c>
      <c r="J5">
        <f t="shared" si="0"/>
        <v>1.589696625</v>
      </c>
      <c r="K5">
        <f t="shared" si="1"/>
        <v>6.0932919999999999</v>
      </c>
      <c r="M5" t="s">
        <v>126</v>
      </c>
      <c r="N5">
        <v>0.97787650000000004</v>
      </c>
      <c r="O5" t="s">
        <v>128</v>
      </c>
      <c r="P5">
        <f t="shared" si="2"/>
        <v>6.0932919999999999</v>
      </c>
    </row>
    <row r="6" spans="1:25">
      <c r="A6" t="s">
        <v>57</v>
      </c>
      <c r="B6">
        <v>6.9834139999999998</v>
      </c>
      <c r="C6">
        <v>6.7502519999999997</v>
      </c>
      <c r="D6">
        <v>6.7561059999999999</v>
      </c>
      <c r="E6">
        <v>4.9828299999999999</v>
      </c>
      <c r="F6">
        <v>1.152142</v>
      </c>
      <c r="G6">
        <v>0.120671</v>
      </c>
      <c r="H6">
        <v>9.1799000000000006E-2</v>
      </c>
      <c r="I6">
        <v>5.1603000000000003E-2</v>
      </c>
      <c r="J6">
        <f t="shared" si="0"/>
        <v>3.3611021250000004</v>
      </c>
      <c r="K6">
        <f t="shared" si="1"/>
        <v>6.9834139999999998</v>
      </c>
      <c r="M6" t="s">
        <v>86</v>
      </c>
      <c r="N6">
        <v>1.0867957500000001</v>
      </c>
      <c r="O6" t="s">
        <v>66</v>
      </c>
      <c r="P6">
        <f t="shared" si="2"/>
        <v>6.9834139999999998</v>
      </c>
    </row>
    <row r="7" spans="1:25">
      <c r="A7" t="s">
        <v>58</v>
      </c>
      <c r="B7">
        <v>6.3430369999999998</v>
      </c>
      <c r="C7">
        <v>0.97978100000000001</v>
      </c>
      <c r="D7">
        <v>0.60145700000000002</v>
      </c>
      <c r="E7">
        <v>0.451233</v>
      </c>
      <c r="F7">
        <v>0.354682</v>
      </c>
      <c r="G7">
        <v>0.12958</v>
      </c>
      <c r="H7">
        <v>0.12784100000000001</v>
      </c>
      <c r="I7">
        <v>5.0000999999999997E-2</v>
      </c>
      <c r="J7">
        <f t="shared" si="0"/>
        <v>1.1297015000000001</v>
      </c>
      <c r="K7">
        <f t="shared" si="1"/>
        <v>6.3430369999999998</v>
      </c>
      <c r="M7" t="s">
        <v>124</v>
      </c>
      <c r="N7">
        <v>1.1002022499999997</v>
      </c>
      <c r="O7" t="s">
        <v>118</v>
      </c>
      <c r="P7">
        <f t="shared" si="2"/>
        <v>6.3430369999999998</v>
      </c>
    </row>
    <row r="8" spans="1:25">
      <c r="A8" t="s">
        <v>59</v>
      </c>
      <c r="B8">
        <v>4.5961499999999997</v>
      </c>
      <c r="C8">
        <v>6.3062170000000002</v>
      </c>
      <c r="D8">
        <v>1.08091</v>
      </c>
      <c r="E8">
        <v>0.34660400000000002</v>
      </c>
      <c r="F8">
        <v>0.25360899999999997</v>
      </c>
      <c r="G8">
        <v>0.120562</v>
      </c>
      <c r="H8">
        <v>0.120562</v>
      </c>
      <c r="I8">
        <v>5.0018E-2</v>
      </c>
      <c r="J8">
        <f t="shared" si="0"/>
        <v>1.6093289999999996</v>
      </c>
      <c r="K8">
        <f t="shared" si="1"/>
        <v>6.3062170000000002</v>
      </c>
      <c r="M8" t="s">
        <v>78</v>
      </c>
      <c r="N8">
        <v>1.1009513750000002</v>
      </c>
      <c r="O8" t="s">
        <v>56</v>
      </c>
      <c r="P8">
        <f t="shared" si="2"/>
        <v>6.3062170000000002</v>
      </c>
    </row>
    <row r="9" spans="1:25">
      <c r="A9" t="s">
        <v>60</v>
      </c>
      <c r="B9">
        <v>6.3430369999999998</v>
      </c>
      <c r="C9">
        <v>2.4034260000000001</v>
      </c>
      <c r="D9">
        <v>1.2001390000000001</v>
      </c>
      <c r="E9">
        <v>0.38904899999999998</v>
      </c>
      <c r="F9">
        <v>0.13308200000000001</v>
      </c>
      <c r="G9">
        <v>9.4224000000000002E-2</v>
      </c>
      <c r="H9">
        <v>5.1019000000000002E-2</v>
      </c>
      <c r="I9">
        <v>5.0957000000000002E-2</v>
      </c>
      <c r="J9">
        <f t="shared" si="0"/>
        <v>1.3331166250000002</v>
      </c>
      <c r="K9">
        <f t="shared" si="1"/>
        <v>6.3430369999999998</v>
      </c>
      <c r="M9" t="s">
        <v>146</v>
      </c>
      <c r="N9">
        <v>1.1113691250000002</v>
      </c>
      <c r="O9" t="s">
        <v>82</v>
      </c>
      <c r="P9">
        <f t="shared" si="2"/>
        <v>6.3430369999999998</v>
      </c>
    </row>
    <row r="10" spans="1:25">
      <c r="A10" t="s">
        <v>61</v>
      </c>
      <c r="B10">
        <v>5.1531089999999997</v>
      </c>
      <c r="C10">
        <v>3.5158269999999998</v>
      </c>
      <c r="D10">
        <v>1.313976</v>
      </c>
      <c r="E10">
        <v>0.40816599999999997</v>
      </c>
      <c r="F10">
        <v>0.406225</v>
      </c>
      <c r="G10">
        <v>0.11781999999999999</v>
      </c>
      <c r="H10">
        <v>6.9593000000000002E-2</v>
      </c>
      <c r="I10">
        <v>5.1559000000000001E-2</v>
      </c>
      <c r="J10">
        <f t="shared" si="0"/>
        <v>1.3795343749999995</v>
      </c>
      <c r="K10">
        <f t="shared" si="1"/>
        <v>5.1531089999999997</v>
      </c>
      <c r="M10" t="s">
        <v>58</v>
      </c>
      <c r="N10">
        <v>1.1297015000000001</v>
      </c>
      <c r="O10" t="s">
        <v>54</v>
      </c>
      <c r="P10">
        <f t="shared" si="2"/>
        <v>5.1531089999999997</v>
      </c>
    </row>
    <row r="11" spans="1:25">
      <c r="A11" t="s">
        <v>62</v>
      </c>
      <c r="B11">
        <v>5.4350519999999998</v>
      </c>
      <c r="C11">
        <v>1.6231819999999999</v>
      </c>
      <c r="D11">
        <v>1.484934</v>
      </c>
      <c r="E11">
        <v>1.161613</v>
      </c>
      <c r="F11">
        <v>0.17427300000000001</v>
      </c>
      <c r="G11">
        <v>0.127024</v>
      </c>
      <c r="H11">
        <v>0.12698000000000001</v>
      </c>
      <c r="I11">
        <v>5.1861999999999998E-2</v>
      </c>
      <c r="J11">
        <f t="shared" si="0"/>
        <v>1.273115</v>
      </c>
      <c r="K11">
        <f t="shared" si="1"/>
        <v>5.4350519999999998</v>
      </c>
      <c r="M11" t="s">
        <v>74</v>
      </c>
      <c r="N11">
        <v>1.1474128750000001</v>
      </c>
      <c r="O11" t="s">
        <v>68</v>
      </c>
      <c r="P11">
        <f t="shared" si="2"/>
        <v>5.4350519999999998</v>
      </c>
    </row>
    <row r="12" spans="1:25">
      <c r="A12" t="s">
        <v>63</v>
      </c>
      <c r="B12">
        <v>6.0932919999999999</v>
      </c>
      <c r="C12">
        <v>4.3552540000000004</v>
      </c>
      <c r="D12">
        <v>4.3746119999999999</v>
      </c>
      <c r="E12">
        <v>0.75065999999999999</v>
      </c>
      <c r="F12">
        <v>0.30901699999999999</v>
      </c>
      <c r="G12">
        <v>0.140457</v>
      </c>
      <c r="H12">
        <v>6.9492999999999999E-2</v>
      </c>
      <c r="I12">
        <v>5.0573E-2</v>
      </c>
      <c r="J12">
        <f t="shared" si="0"/>
        <v>2.0179197500000003</v>
      </c>
      <c r="K12">
        <f t="shared" si="1"/>
        <v>6.0932919999999999</v>
      </c>
      <c r="M12" t="s">
        <v>112</v>
      </c>
      <c r="N12">
        <v>1.155405875</v>
      </c>
      <c r="O12" t="s">
        <v>120</v>
      </c>
      <c r="P12">
        <f t="shared" si="2"/>
        <v>6.0932919999999999</v>
      </c>
    </row>
    <row r="13" spans="1:25">
      <c r="A13" t="s">
        <v>64</v>
      </c>
      <c r="B13">
        <v>5.1531089999999997</v>
      </c>
      <c r="C13">
        <v>5.1165799999999999</v>
      </c>
      <c r="D13">
        <v>3.5127760000000001</v>
      </c>
      <c r="E13">
        <v>0.30241200000000001</v>
      </c>
      <c r="F13">
        <v>0.14332300000000001</v>
      </c>
      <c r="G13">
        <v>7.2704000000000005E-2</v>
      </c>
      <c r="H13">
        <v>7.2658E-2</v>
      </c>
      <c r="I13">
        <v>5.1443000000000003E-2</v>
      </c>
      <c r="J13">
        <f t="shared" si="0"/>
        <v>1.8031256250000003</v>
      </c>
      <c r="K13">
        <f t="shared" si="1"/>
        <v>5.1531089999999997</v>
      </c>
      <c r="M13" t="s">
        <v>54</v>
      </c>
      <c r="N13">
        <v>1.1800080000000002</v>
      </c>
      <c r="O13" t="s">
        <v>142</v>
      </c>
      <c r="P13">
        <f t="shared" si="2"/>
        <v>5.1531089999999997</v>
      </c>
    </row>
    <row r="14" spans="1:25">
      <c r="A14" t="s">
        <v>65</v>
      </c>
      <c r="B14">
        <v>6.0932919999999999</v>
      </c>
      <c r="C14">
        <v>5.1741950000000001</v>
      </c>
      <c r="D14">
        <v>1.1979010000000001</v>
      </c>
      <c r="E14">
        <v>0.95477000000000001</v>
      </c>
      <c r="F14">
        <v>0.105309</v>
      </c>
      <c r="G14">
        <v>0.11002199999999999</v>
      </c>
      <c r="H14">
        <v>6.9017999999999996E-2</v>
      </c>
      <c r="I14">
        <v>5.1896999999999999E-2</v>
      </c>
      <c r="J14">
        <f t="shared" si="0"/>
        <v>1.7195505</v>
      </c>
      <c r="K14">
        <f t="shared" si="1"/>
        <v>6.0932919999999999</v>
      </c>
      <c r="M14" t="s">
        <v>75</v>
      </c>
      <c r="N14">
        <v>1.1805838750000002</v>
      </c>
      <c r="O14" t="s">
        <v>81</v>
      </c>
      <c r="P14">
        <f t="shared" si="2"/>
        <v>6.0932919999999999</v>
      </c>
    </row>
    <row r="15" spans="1:25">
      <c r="A15" t="s">
        <v>66</v>
      </c>
      <c r="B15">
        <v>6.9834139999999998</v>
      </c>
      <c r="C15">
        <v>5.2419190000000002</v>
      </c>
      <c r="D15">
        <v>0.198624</v>
      </c>
      <c r="E15">
        <v>0.38574799999999998</v>
      </c>
      <c r="F15">
        <v>0.16312099999999999</v>
      </c>
      <c r="G15">
        <v>0.13150000000000001</v>
      </c>
      <c r="H15">
        <v>0.13103799999999999</v>
      </c>
      <c r="I15">
        <v>5.1466999999999999E-2</v>
      </c>
      <c r="J15">
        <f t="shared" si="0"/>
        <v>1.6608538750000001</v>
      </c>
      <c r="K15">
        <f t="shared" si="1"/>
        <v>6.9834139999999998</v>
      </c>
      <c r="M15" t="s">
        <v>104</v>
      </c>
      <c r="N15">
        <v>1.1827187499999998</v>
      </c>
      <c r="O15" t="s">
        <v>71</v>
      </c>
      <c r="P15">
        <f t="shared" si="2"/>
        <v>6.9834139999999998</v>
      </c>
    </row>
    <row r="16" spans="1:25">
      <c r="A16" t="s">
        <v>67</v>
      </c>
      <c r="B16">
        <v>4.7926789999999997</v>
      </c>
      <c r="C16">
        <v>3.0297930000000002</v>
      </c>
      <c r="D16">
        <v>3.0346700000000002</v>
      </c>
      <c r="E16">
        <v>1.0235190000000001</v>
      </c>
      <c r="F16">
        <v>0.39012400000000003</v>
      </c>
      <c r="G16">
        <v>0.27673399999999998</v>
      </c>
      <c r="H16">
        <v>9.2535999999999993E-2</v>
      </c>
      <c r="I16">
        <v>5.1026000000000002E-2</v>
      </c>
      <c r="J16">
        <f t="shared" si="0"/>
        <v>1.5863851250000001</v>
      </c>
      <c r="K16">
        <f t="shared" si="1"/>
        <v>4.7926789999999997</v>
      </c>
      <c r="M16" t="s">
        <v>148</v>
      </c>
      <c r="N16">
        <v>1.1850900000000002</v>
      </c>
      <c r="O16" t="s">
        <v>64</v>
      </c>
      <c r="P16">
        <f t="shared" si="2"/>
        <v>4.7926789999999997</v>
      </c>
    </row>
    <row r="17" spans="1:16">
      <c r="A17" t="s">
        <v>68</v>
      </c>
      <c r="B17">
        <v>5.1531089999999997</v>
      </c>
      <c r="C17">
        <v>3.5158269999999998</v>
      </c>
      <c r="D17">
        <v>2.6942970000000002</v>
      </c>
      <c r="E17">
        <v>0.25265100000000001</v>
      </c>
      <c r="F17">
        <v>0.122887</v>
      </c>
      <c r="G17">
        <v>6.3593999999999998E-2</v>
      </c>
      <c r="H17">
        <v>0.111336</v>
      </c>
      <c r="I17">
        <v>5.0914000000000001E-2</v>
      </c>
      <c r="J17">
        <f t="shared" si="0"/>
        <v>1.495576875</v>
      </c>
      <c r="K17">
        <f t="shared" si="1"/>
        <v>5.1531089999999997</v>
      </c>
      <c r="M17" t="s">
        <v>77</v>
      </c>
      <c r="N17">
        <v>1.1874060000000002</v>
      </c>
      <c r="O17" t="s">
        <v>90</v>
      </c>
      <c r="P17">
        <f t="shared" si="2"/>
        <v>5.1531089999999997</v>
      </c>
    </row>
    <row r="18" spans="1:16">
      <c r="A18" t="s">
        <v>69</v>
      </c>
      <c r="B18">
        <v>6.3430369999999998</v>
      </c>
      <c r="C18">
        <v>3.0051549999999998</v>
      </c>
      <c r="D18">
        <v>1.6895469999999999</v>
      </c>
      <c r="E18">
        <v>1.675087</v>
      </c>
      <c r="F18">
        <v>0.180061</v>
      </c>
      <c r="G18">
        <v>8.2619999999999999E-2</v>
      </c>
      <c r="H18">
        <v>8.6094000000000004E-2</v>
      </c>
      <c r="I18">
        <v>4.9208000000000002E-2</v>
      </c>
      <c r="J18">
        <f t="shared" si="0"/>
        <v>1.6388511249999997</v>
      </c>
      <c r="K18">
        <f t="shared" si="1"/>
        <v>6.3430369999999998</v>
      </c>
      <c r="M18" t="s">
        <v>99</v>
      </c>
      <c r="N18">
        <v>1.2024526249999998</v>
      </c>
      <c r="O18" t="s">
        <v>112</v>
      </c>
      <c r="P18">
        <f t="shared" si="2"/>
        <v>6.3430369999999998</v>
      </c>
    </row>
    <row r="19" spans="1:16">
      <c r="A19" t="s">
        <v>70</v>
      </c>
      <c r="B19">
        <v>5.4041730000000001</v>
      </c>
      <c r="C19">
        <v>5.1855279999999997</v>
      </c>
      <c r="D19">
        <v>0.88473900000000005</v>
      </c>
      <c r="E19">
        <v>0.23336299999999999</v>
      </c>
      <c r="F19">
        <v>0.114625</v>
      </c>
      <c r="G19">
        <v>6.1008E-2</v>
      </c>
      <c r="H19">
        <v>0.111336</v>
      </c>
      <c r="I19">
        <v>5.1179000000000002E-2</v>
      </c>
      <c r="J19">
        <f t="shared" si="0"/>
        <v>1.5057438749999998</v>
      </c>
      <c r="K19">
        <f t="shared" si="1"/>
        <v>5.4041730000000001</v>
      </c>
      <c r="M19" t="s">
        <v>114</v>
      </c>
      <c r="N19">
        <v>1.2252316249999999</v>
      </c>
      <c r="O19" t="s">
        <v>144</v>
      </c>
      <c r="P19">
        <f t="shared" si="2"/>
        <v>5.4041730000000001</v>
      </c>
    </row>
    <row r="20" spans="1:16">
      <c r="A20" t="s">
        <v>71</v>
      </c>
      <c r="B20">
        <v>5.1531089999999997</v>
      </c>
      <c r="C20">
        <v>3.2765960000000001</v>
      </c>
      <c r="D20">
        <v>1.466145</v>
      </c>
      <c r="E20">
        <v>0.29870400000000003</v>
      </c>
      <c r="F20">
        <v>0.14014499999999999</v>
      </c>
      <c r="G20">
        <v>0.13966700000000001</v>
      </c>
      <c r="H20">
        <v>0.12747700000000001</v>
      </c>
      <c r="I20">
        <v>5.0595000000000001E-2</v>
      </c>
      <c r="J20">
        <f t="shared" si="0"/>
        <v>1.33155475</v>
      </c>
      <c r="K20">
        <f t="shared" si="1"/>
        <v>5.1531089999999997</v>
      </c>
      <c r="M20" t="s">
        <v>100</v>
      </c>
      <c r="N20">
        <v>1.24850175</v>
      </c>
      <c r="O20" t="s">
        <v>104</v>
      </c>
      <c r="P20">
        <f t="shared" si="2"/>
        <v>5.1531089999999997</v>
      </c>
    </row>
    <row r="21" spans="1:16">
      <c r="A21" t="s">
        <v>72</v>
      </c>
      <c r="B21">
        <v>5.4350519999999998</v>
      </c>
      <c r="C21">
        <v>1.400908</v>
      </c>
      <c r="D21">
        <v>0.32440400000000003</v>
      </c>
      <c r="E21">
        <v>0.127633</v>
      </c>
      <c r="F21">
        <v>0.104879</v>
      </c>
      <c r="G21">
        <v>6.2904000000000002E-2</v>
      </c>
      <c r="H21">
        <v>5.0888000000000003E-2</v>
      </c>
      <c r="I21">
        <v>5.0963000000000001E-2</v>
      </c>
      <c r="J21">
        <f t="shared" si="0"/>
        <v>0.94470387500000008</v>
      </c>
      <c r="K21">
        <f t="shared" si="1"/>
        <v>5.4350519999999998</v>
      </c>
      <c r="M21" t="s">
        <v>132</v>
      </c>
      <c r="N21">
        <v>1.2697277500000002</v>
      </c>
      <c r="O21" t="s">
        <v>126</v>
      </c>
      <c r="P21">
        <f t="shared" si="2"/>
        <v>5.4350519999999998</v>
      </c>
    </row>
    <row r="22" spans="1:16">
      <c r="A22" t="s">
        <v>73</v>
      </c>
      <c r="B22">
        <v>6.0932919999999999</v>
      </c>
      <c r="C22">
        <v>6.7482569999999997</v>
      </c>
      <c r="D22">
        <v>0.69267199999999995</v>
      </c>
      <c r="E22">
        <v>0.69236399999999998</v>
      </c>
      <c r="F22">
        <v>0.30660900000000002</v>
      </c>
      <c r="G22">
        <v>0.142064</v>
      </c>
      <c r="H22">
        <v>0.11598799999999999</v>
      </c>
      <c r="I22">
        <v>5.0629E-2</v>
      </c>
      <c r="J22">
        <f t="shared" si="0"/>
        <v>1.855234375</v>
      </c>
      <c r="K22">
        <f t="shared" si="1"/>
        <v>6.7482569999999997</v>
      </c>
      <c r="M22" t="s">
        <v>62</v>
      </c>
      <c r="N22">
        <v>1.273115</v>
      </c>
      <c r="O22" t="s">
        <v>60</v>
      </c>
      <c r="P22">
        <f t="shared" si="2"/>
        <v>6.7482569999999997</v>
      </c>
    </row>
    <row r="23" spans="1:16">
      <c r="A23" t="s">
        <v>74</v>
      </c>
      <c r="B23">
        <v>5.4041730000000001</v>
      </c>
      <c r="C23">
        <v>2.4085909999999999</v>
      </c>
      <c r="D23">
        <v>0.36139199999999999</v>
      </c>
      <c r="E23">
        <v>0.273615</v>
      </c>
      <c r="F23">
        <v>0.275588</v>
      </c>
      <c r="G23">
        <v>0.275615</v>
      </c>
      <c r="H23">
        <v>0.12953000000000001</v>
      </c>
      <c r="I23">
        <v>5.0798999999999997E-2</v>
      </c>
      <c r="J23">
        <f t="shared" si="0"/>
        <v>1.1474128750000001</v>
      </c>
      <c r="K23">
        <f t="shared" si="1"/>
        <v>5.4041730000000001</v>
      </c>
      <c r="M23" t="s">
        <v>92</v>
      </c>
      <c r="N23">
        <v>1.279844625</v>
      </c>
      <c r="O23" t="s">
        <v>78</v>
      </c>
      <c r="P23">
        <f t="shared" si="2"/>
        <v>5.4041730000000001</v>
      </c>
    </row>
    <row r="24" spans="1:16">
      <c r="A24" t="s">
        <v>75</v>
      </c>
      <c r="B24">
        <v>5.4350519999999998</v>
      </c>
      <c r="C24">
        <v>1.6231819999999999</v>
      </c>
      <c r="D24">
        <v>0.919601</v>
      </c>
      <c r="E24">
        <v>0.31245800000000001</v>
      </c>
      <c r="F24">
        <v>0.49670700000000001</v>
      </c>
      <c r="G24">
        <v>0.50059299999999995</v>
      </c>
      <c r="H24">
        <v>0.10505</v>
      </c>
      <c r="I24">
        <v>5.2027999999999998E-2</v>
      </c>
      <c r="J24">
        <f t="shared" si="0"/>
        <v>1.1805838750000002</v>
      </c>
      <c r="K24">
        <f t="shared" si="1"/>
        <v>5.4350519999999998</v>
      </c>
      <c r="M24" t="s">
        <v>80</v>
      </c>
      <c r="N24">
        <v>1.3084051250000002</v>
      </c>
      <c r="O24" t="s">
        <v>119</v>
      </c>
      <c r="P24">
        <f t="shared" si="2"/>
        <v>5.4350519999999998</v>
      </c>
    </row>
    <row r="25" spans="1:16">
      <c r="A25" t="s">
        <v>76</v>
      </c>
      <c r="B25">
        <v>6.3430369999999998</v>
      </c>
      <c r="C25">
        <v>2.4034260000000001</v>
      </c>
      <c r="D25">
        <v>1.2001390000000001</v>
      </c>
      <c r="E25">
        <v>0.52782399999999996</v>
      </c>
      <c r="F25">
        <v>0.14219599999999999</v>
      </c>
      <c r="G25">
        <v>8.9856000000000005E-2</v>
      </c>
      <c r="H25">
        <v>5.0989E-2</v>
      </c>
      <c r="I25">
        <v>5.0982E-2</v>
      </c>
      <c r="J25">
        <f t="shared" si="0"/>
        <v>1.3510561249999999</v>
      </c>
      <c r="K25">
        <f t="shared" si="1"/>
        <v>6.3430369999999998</v>
      </c>
      <c r="M25" t="s">
        <v>122</v>
      </c>
      <c r="N25">
        <v>1.317774</v>
      </c>
      <c r="O25" t="s">
        <v>74</v>
      </c>
      <c r="P25">
        <f t="shared" si="2"/>
        <v>6.3430369999999998</v>
      </c>
    </row>
    <row r="26" spans="1:16">
      <c r="A26" t="s">
        <v>77</v>
      </c>
      <c r="B26">
        <v>6.9834139999999998</v>
      </c>
      <c r="C26">
        <v>0.63719000000000003</v>
      </c>
      <c r="D26">
        <v>0.64033899999999999</v>
      </c>
      <c r="E26">
        <v>0.70635199999999998</v>
      </c>
      <c r="F26">
        <v>0.23196600000000001</v>
      </c>
      <c r="G26">
        <v>0.15809599999999999</v>
      </c>
      <c r="H26">
        <v>9.0854000000000004E-2</v>
      </c>
      <c r="I26">
        <v>5.1036999999999999E-2</v>
      </c>
      <c r="J26">
        <f t="shared" si="0"/>
        <v>1.1874060000000002</v>
      </c>
      <c r="K26">
        <f t="shared" si="1"/>
        <v>6.9834139999999998</v>
      </c>
      <c r="M26" t="s">
        <v>83</v>
      </c>
      <c r="N26">
        <v>1.3273572499999999</v>
      </c>
      <c r="O26" t="s">
        <v>124</v>
      </c>
      <c r="P26">
        <f t="shared" si="2"/>
        <v>6.9834139999999998</v>
      </c>
    </row>
    <row r="27" spans="1:16">
      <c r="A27" t="s">
        <v>78</v>
      </c>
      <c r="B27">
        <v>6.3430369999999998</v>
      </c>
      <c r="C27">
        <v>0.97978100000000001</v>
      </c>
      <c r="D27">
        <v>0.76217999999999997</v>
      </c>
      <c r="E27">
        <v>0.447625</v>
      </c>
      <c r="F27">
        <v>8.0732999999999999E-2</v>
      </c>
      <c r="G27">
        <v>7.2109999999999994E-2</v>
      </c>
      <c r="H27">
        <v>7.2056999999999996E-2</v>
      </c>
      <c r="I27">
        <v>5.0088000000000001E-2</v>
      </c>
      <c r="J27">
        <f t="shared" si="0"/>
        <v>1.1009513750000002</v>
      </c>
      <c r="K27">
        <f t="shared" si="1"/>
        <v>6.3430369999999998</v>
      </c>
      <c r="M27" t="s">
        <v>71</v>
      </c>
      <c r="N27">
        <v>1.33155475</v>
      </c>
      <c r="O27" t="s">
        <v>102</v>
      </c>
      <c r="P27">
        <f t="shared" si="2"/>
        <v>6.3430369999999998</v>
      </c>
    </row>
    <row r="28" spans="1:16">
      <c r="A28" t="str">
        <f>CONCATENATE("A",A2)</f>
        <v>AA</v>
      </c>
      <c r="B28">
        <v>5.4041730000000001</v>
      </c>
      <c r="C28">
        <v>3.0832899999999999</v>
      </c>
      <c r="D28">
        <v>0.73335799999999995</v>
      </c>
      <c r="E28">
        <v>0.73147799999999996</v>
      </c>
      <c r="F28">
        <v>0.22903599999999999</v>
      </c>
      <c r="G28">
        <v>0.121388</v>
      </c>
      <c r="H28">
        <v>0.113492</v>
      </c>
      <c r="I28">
        <v>5.1026000000000002E-2</v>
      </c>
      <c r="J28">
        <f t="shared" si="0"/>
        <v>1.3084051250000002</v>
      </c>
      <c r="K28">
        <f t="shared" si="1"/>
        <v>5.4041730000000001</v>
      </c>
      <c r="M28" t="s">
        <v>60</v>
      </c>
      <c r="N28">
        <v>1.3331166250000002</v>
      </c>
      <c r="O28" t="s">
        <v>59</v>
      </c>
      <c r="P28">
        <f t="shared" si="2"/>
        <v>5.4041730000000001</v>
      </c>
    </row>
    <row r="29" spans="1:16">
      <c r="A29" t="str">
        <f t="shared" ref="A29:A53" si="3">CONCATENATE("A",A3)</f>
        <v>AB</v>
      </c>
      <c r="B29">
        <v>6.3430369999999998</v>
      </c>
      <c r="C29">
        <v>4.3773970000000002</v>
      </c>
      <c r="D29">
        <v>0.90166100000000005</v>
      </c>
      <c r="E29">
        <v>0.311442</v>
      </c>
      <c r="F29">
        <v>0.124665</v>
      </c>
      <c r="G29">
        <v>6.8041000000000004E-2</v>
      </c>
      <c r="H29">
        <v>5.1381000000000003E-2</v>
      </c>
      <c r="I29">
        <v>5.1306999999999998E-2</v>
      </c>
      <c r="J29">
        <f t="shared" si="0"/>
        <v>1.5286163749999999</v>
      </c>
      <c r="K29">
        <f t="shared" si="1"/>
        <v>6.3430369999999998</v>
      </c>
      <c r="M29" t="s">
        <v>113</v>
      </c>
      <c r="N29">
        <v>1.3353191250000001</v>
      </c>
      <c r="O29" t="s">
        <v>146</v>
      </c>
      <c r="P29">
        <f t="shared" si="2"/>
        <v>6.3430369999999998</v>
      </c>
    </row>
    <row r="30" spans="1:16">
      <c r="A30" t="str">
        <f t="shared" si="3"/>
        <v>AC</v>
      </c>
      <c r="B30">
        <v>5.1531089999999997</v>
      </c>
      <c r="C30">
        <v>5.1165799999999999</v>
      </c>
      <c r="D30">
        <v>0.52480800000000005</v>
      </c>
      <c r="E30">
        <v>0.25313799999999997</v>
      </c>
      <c r="F30">
        <v>0.121707</v>
      </c>
      <c r="G30">
        <v>0.121277</v>
      </c>
      <c r="H30">
        <v>0.109765</v>
      </c>
      <c r="I30">
        <v>5.0767E-2</v>
      </c>
      <c r="J30">
        <f t="shared" si="0"/>
        <v>1.4313938749999999</v>
      </c>
      <c r="K30">
        <f t="shared" si="1"/>
        <v>5.1531089999999997</v>
      </c>
      <c r="M30" t="s">
        <v>76</v>
      </c>
      <c r="N30">
        <v>1.3510561249999999</v>
      </c>
      <c r="O30" t="s">
        <v>76</v>
      </c>
      <c r="P30">
        <f t="shared" si="2"/>
        <v>5.1531089999999997</v>
      </c>
    </row>
    <row r="31" spans="1:16">
      <c r="A31" t="str">
        <f t="shared" si="3"/>
        <v>AD</v>
      </c>
      <c r="B31">
        <v>5.4350519999999998</v>
      </c>
      <c r="C31">
        <v>1.6231819999999999</v>
      </c>
      <c r="D31">
        <v>1.5162469999999999</v>
      </c>
      <c r="E31">
        <v>1.278926</v>
      </c>
      <c r="F31">
        <v>0.29337299999999999</v>
      </c>
      <c r="G31">
        <v>0.29044999999999999</v>
      </c>
      <c r="H31">
        <v>0.130056</v>
      </c>
      <c r="I31">
        <v>5.1572E-2</v>
      </c>
      <c r="J31">
        <f t="shared" si="0"/>
        <v>1.3273572499999999</v>
      </c>
      <c r="K31">
        <f t="shared" si="1"/>
        <v>5.4350519999999998</v>
      </c>
      <c r="M31" t="s">
        <v>61</v>
      </c>
      <c r="N31">
        <v>1.3795343749999995</v>
      </c>
      <c r="O31" t="s">
        <v>122</v>
      </c>
      <c r="P31">
        <f t="shared" si="2"/>
        <v>5.4350519999999998</v>
      </c>
    </row>
    <row r="32" spans="1:16">
      <c r="A32" t="str">
        <f t="shared" si="3"/>
        <v>AE</v>
      </c>
      <c r="B32">
        <v>6.3430369999999998</v>
      </c>
      <c r="C32">
        <v>6.3642399999999997</v>
      </c>
      <c r="D32">
        <v>3.0913189999999999</v>
      </c>
      <c r="E32">
        <v>0.46934500000000001</v>
      </c>
      <c r="F32">
        <v>0.45497599999999999</v>
      </c>
      <c r="G32">
        <v>0.122651</v>
      </c>
      <c r="H32">
        <v>7.1464E-2</v>
      </c>
      <c r="I32">
        <v>5.0377999999999999E-2</v>
      </c>
      <c r="J32">
        <f t="shared" si="0"/>
        <v>2.1209262499999997</v>
      </c>
      <c r="K32">
        <f t="shared" si="1"/>
        <v>6.3642399999999997</v>
      </c>
      <c r="M32" t="s">
        <v>101</v>
      </c>
      <c r="N32">
        <v>1.3979140000000001</v>
      </c>
      <c r="O32" t="s">
        <v>99</v>
      </c>
      <c r="P32">
        <f t="shared" si="2"/>
        <v>6.3642399999999997</v>
      </c>
    </row>
    <row r="33" spans="1:16">
      <c r="A33" t="str">
        <f t="shared" si="3"/>
        <v>AF</v>
      </c>
      <c r="B33">
        <v>6.9834139999999998</v>
      </c>
      <c r="C33">
        <v>5.2419190000000002</v>
      </c>
      <c r="D33">
        <v>1.4157869999999999</v>
      </c>
      <c r="E33">
        <v>1.165594</v>
      </c>
      <c r="F33">
        <v>0.119875</v>
      </c>
      <c r="G33">
        <v>0.11977500000000001</v>
      </c>
      <c r="H33">
        <v>6.9775000000000004E-2</v>
      </c>
      <c r="I33">
        <v>5.2153999999999999E-2</v>
      </c>
      <c r="J33">
        <f t="shared" si="0"/>
        <v>1.896036625</v>
      </c>
      <c r="K33">
        <f t="shared" si="1"/>
        <v>6.9834139999999998</v>
      </c>
      <c r="M33" t="s">
        <v>136</v>
      </c>
      <c r="N33">
        <v>1.41122875</v>
      </c>
      <c r="O33" t="s">
        <v>101</v>
      </c>
      <c r="P33">
        <f t="shared" si="2"/>
        <v>6.9834139999999998</v>
      </c>
    </row>
    <row r="34" spans="1:16">
      <c r="A34" t="str">
        <f t="shared" si="3"/>
        <v>AG</v>
      </c>
      <c r="B34">
        <v>5.4350519999999998</v>
      </c>
      <c r="C34">
        <v>0.98283799999999999</v>
      </c>
      <c r="D34">
        <v>0.76268199999999997</v>
      </c>
      <c r="E34">
        <v>0.76246700000000001</v>
      </c>
      <c r="F34">
        <v>0.40956500000000001</v>
      </c>
      <c r="G34">
        <v>0.17739099999999999</v>
      </c>
      <c r="H34">
        <v>0.11350399999999999</v>
      </c>
      <c r="I34">
        <v>5.0867000000000002E-2</v>
      </c>
      <c r="J34">
        <f t="shared" si="0"/>
        <v>1.0867957500000001</v>
      </c>
      <c r="K34">
        <f t="shared" si="1"/>
        <v>5.4350519999999998</v>
      </c>
      <c r="M34" t="s">
        <v>96</v>
      </c>
      <c r="N34">
        <v>1.4224597499999996</v>
      </c>
      <c r="O34" t="s">
        <v>58</v>
      </c>
      <c r="P34">
        <f t="shared" si="2"/>
        <v>5.4350519999999998</v>
      </c>
    </row>
    <row r="35" spans="1:16">
      <c r="A35" t="str">
        <f t="shared" si="3"/>
        <v>AH</v>
      </c>
      <c r="B35">
        <v>6.9834139999999998</v>
      </c>
      <c r="C35">
        <v>6.7502519999999997</v>
      </c>
      <c r="D35">
        <v>4.9835050000000001</v>
      </c>
      <c r="E35">
        <v>1.8133600000000001</v>
      </c>
      <c r="F35">
        <v>0.14333299999999999</v>
      </c>
      <c r="G35">
        <v>6.9731000000000001E-2</v>
      </c>
      <c r="H35">
        <v>6.9595000000000004E-2</v>
      </c>
      <c r="I35">
        <v>5.2031000000000001E-2</v>
      </c>
      <c r="J35">
        <f t="shared" si="0"/>
        <v>2.6081526249999998</v>
      </c>
      <c r="K35">
        <f t="shared" si="1"/>
        <v>6.9834139999999998</v>
      </c>
      <c r="M35" t="s">
        <v>82</v>
      </c>
      <c r="N35">
        <v>1.4313938749999999</v>
      </c>
      <c r="O35" t="s">
        <v>61</v>
      </c>
      <c r="P35">
        <f t="shared" si="2"/>
        <v>6.9834139999999998</v>
      </c>
    </row>
    <row r="36" spans="1:16">
      <c r="A36" t="str">
        <f t="shared" si="3"/>
        <v>AI</v>
      </c>
      <c r="B36">
        <v>6.3430369999999998</v>
      </c>
      <c r="C36">
        <v>4.3773970000000002</v>
      </c>
      <c r="D36">
        <v>4.3412559999999996</v>
      </c>
      <c r="E36">
        <v>1.113694</v>
      </c>
      <c r="F36">
        <v>0.26271699999999998</v>
      </c>
      <c r="G36">
        <v>0.15597800000000001</v>
      </c>
      <c r="H36">
        <v>9.6087000000000006E-2</v>
      </c>
      <c r="I36">
        <v>5.0508999999999998E-2</v>
      </c>
      <c r="J36">
        <f t="shared" si="0"/>
        <v>2.0925843750000004</v>
      </c>
      <c r="K36">
        <f t="shared" si="1"/>
        <v>6.3430369999999998</v>
      </c>
      <c r="M36" t="s">
        <v>140</v>
      </c>
      <c r="N36">
        <v>1.4323139999999999</v>
      </c>
      <c r="O36" t="s">
        <v>140</v>
      </c>
      <c r="P36">
        <f t="shared" si="2"/>
        <v>6.3430369999999998</v>
      </c>
    </row>
    <row r="37" spans="1:16">
      <c r="A37" t="str">
        <f t="shared" si="3"/>
        <v>AJ</v>
      </c>
      <c r="B37">
        <v>5.4041730000000001</v>
      </c>
      <c r="C37">
        <v>5.2456240000000003</v>
      </c>
      <c r="D37">
        <v>5.2537200000000004</v>
      </c>
      <c r="E37">
        <v>2.381545</v>
      </c>
      <c r="F37">
        <v>0.52284299999999995</v>
      </c>
      <c r="G37">
        <v>0.49867800000000001</v>
      </c>
      <c r="H37">
        <v>0.105618</v>
      </c>
      <c r="I37">
        <v>5.2063999999999999E-2</v>
      </c>
      <c r="J37">
        <f t="shared" si="0"/>
        <v>2.4330331250000001</v>
      </c>
      <c r="K37">
        <f t="shared" si="1"/>
        <v>5.4041730000000001</v>
      </c>
      <c r="M37" t="s">
        <v>144</v>
      </c>
      <c r="N37">
        <v>1.4768571250000004</v>
      </c>
      <c r="O37" t="s">
        <v>132</v>
      </c>
      <c r="P37">
        <f t="shared" si="2"/>
        <v>5.4041730000000001</v>
      </c>
    </row>
    <row r="38" spans="1:16">
      <c r="A38" t="str">
        <f t="shared" si="3"/>
        <v>AK</v>
      </c>
      <c r="B38">
        <v>6.3430369999999998</v>
      </c>
      <c r="C38">
        <v>4.3773970000000002</v>
      </c>
      <c r="D38">
        <v>0.90166100000000005</v>
      </c>
      <c r="E38">
        <v>0.311442</v>
      </c>
      <c r="F38">
        <v>0.140928</v>
      </c>
      <c r="G38">
        <v>0.14079700000000001</v>
      </c>
      <c r="H38">
        <v>8.8583999999999996E-2</v>
      </c>
      <c r="I38">
        <v>5.1011000000000001E-2</v>
      </c>
      <c r="J38">
        <f t="shared" si="0"/>
        <v>1.5443571250000001</v>
      </c>
      <c r="K38">
        <f t="shared" si="1"/>
        <v>6.3430369999999998</v>
      </c>
      <c r="M38" t="s">
        <v>108</v>
      </c>
      <c r="N38">
        <v>1.4781310000000003</v>
      </c>
      <c r="O38" t="s">
        <v>77</v>
      </c>
      <c r="P38">
        <f t="shared" si="2"/>
        <v>6.3430369999999998</v>
      </c>
    </row>
    <row r="39" spans="1:16">
      <c r="A39" t="str">
        <f t="shared" si="3"/>
        <v>AL</v>
      </c>
      <c r="B39">
        <v>4.5961499999999997</v>
      </c>
      <c r="C39">
        <v>4.7927960000000001</v>
      </c>
      <c r="D39">
        <v>3.092784</v>
      </c>
      <c r="E39">
        <v>1.017136</v>
      </c>
      <c r="F39">
        <v>0.29609099999999999</v>
      </c>
      <c r="G39">
        <v>0.184609</v>
      </c>
      <c r="H39">
        <v>0.12843499999999999</v>
      </c>
      <c r="I39">
        <v>5.1163E-2</v>
      </c>
      <c r="J39">
        <f t="shared" si="0"/>
        <v>1.7698955000000003</v>
      </c>
      <c r="K39">
        <f t="shared" si="1"/>
        <v>4.7927960000000001</v>
      </c>
      <c r="M39" t="s">
        <v>152</v>
      </c>
      <c r="N39">
        <v>1.4791261250000003</v>
      </c>
      <c r="O39" t="s">
        <v>143</v>
      </c>
      <c r="P39">
        <f t="shared" si="2"/>
        <v>4.7927960000000001</v>
      </c>
    </row>
    <row r="40" spans="1:16">
      <c r="A40" t="str">
        <f t="shared" si="3"/>
        <v>AM</v>
      </c>
      <c r="B40">
        <v>5.4350519999999998</v>
      </c>
      <c r="C40">
        <v>1.6231819999999999</v>
      </c>
      <c r="D40">
        <v>1.6265369999999999</v>
      </c>
      <c r="E40">
        <v>0.909829</v>
      </c>
      <c r="F40">
        <v>0.30362800000000001</v>
      </c>
      <c r="G40">
        <v>0.17585899999999999</v>
      </c>
      <c r="H40">
        <v>0.11340699999999999</v>
      </c>
      <c r="I40">
        <v>5.1263000000000003E-2</v>
      </c>
      <c r="J40">
        <f t="shared" si="0"/>
        <v>1.279844625</v>
      </c>
      <c r="K40">
        <f t="shared" si="1"/>
        <v>5.4350519999999998</v>
      </c>
      <c r="M40" t="s">
        <v>68</v>
      </c>
      <c r="N40">
        <v>1.495576875</v>
      </c>
      <c r="O40" t="s">
        <v>105</v>
      </c>
      <c r="P40">
        <f t="shared" si="2"/>
        <v>5.4350519999999998</v>
      </c>
    </row>
    <row r="41" spans="1:16">
      <c r="A41" t="str">
        <f t="shared" si="3"/>
        <v>AN</v>
      </c>
      <c r="B41">
        <v>5.4350519999999998</v>
      </c>
      <c r="C41">
        <v>5.4338959999999998</v>
      </c>
      <c r="D41">
        <v>2.4767610000000002</v>
      </c>
      <c r="E41">
        <v>2.6588289999999999</v>
      </c>
      <c r="F41">
        <v>0.45134200000000002</v>
      </c>
      <c r="G41">
        <v>0.123497</v>
      </c>
      <c r="H41">
        <v>7.3723999999999998E-2</v>
      </c>
      <c r="I41">
        <v>5.0561000000000002E-2</v>
      </c>
      <c r="J41">
        <f t="shared" si="0"/>
        <v>2.0879577499999997</v>
      </c>
      <c r="K41">
        <f t="shared" si="1"/>
        <v>5.4350519999999998</v>
      </c>
      <c r="M41" t="s">
        <v>138</v>
      </c>
      <c r="N41">
        <v>1.4973965</v>
      </c>
      <c r="O41" t="s">
        <v>151</v>
      </c>
      <c r="P41">
        <f t="shared" si="2"/>
        <v>5.4350519999999998</v>
      </c>
    </row>
    <row r="42" spans="1:16">
      <c r="A42" t="str">
        <f t="shared" si="3"/>
        <v>AO</v>
      </c>
      <c r="B42">
        <v>5.4041730000000001</v>
      </c>
      <c r="C42">
        <v>5.2456240000000003</v>
      </c>
      <c r="D42">
        <v>5.2537200000000004</v>
      </c>
      <c r="E42">
        <v>4.9748650000000003</v>
      </c>
      <c r="F42">
        <v>1.8034380000000001</v>
      </c>
      <c r="G42">
        <v>0.23219500000000001</v>
      </c>
      <c r="H42">
        <v>0.127829</v>
      </c>
      <c r="I42">
        <v>5.2232000000000001E-2</v>
      </c>
      <c r="J42">
        <f t="shared" si="0"/>
        <v>2.8867595000000001</v>
      </c>
      <c r="K42">
        <f t="shared" si="1"/>
        <v>5.4041730000000001</v>
      </c>
      <c r="M42" t="s">
        <v>70</v>
      </c>
      <c r="N42">
        <v>1.5057438749999998</v>
      </c>
      <c r="O42" t="s">
        <v>131</v>
      </c>
      <c r="P42">
        <f t="shared" si="2"/>
        <v>5.4041730000000001</v>
      </c>
    </row>
    <row r="43" spans="1:16">
      <c r="A43" t="str">
        <f t="shared" si="3"/>
        <v>AP</v>
      </c>
      <c r="B43">
        <v>4.5961499999999997</v>
      </c>
      <c r="C43">
        <v>4.7927960000000001</v>
      </c>
      <c r="D43">
        <v>3.1240519999999998</v>
      </c>
      <c r="E43">
        <v>1.022486</v>
      </c>
      <c r="F43">
        <v>0.32680999999999999</v>
      </c>
      <c r="G43">
        <v>0.120562</v>
      </c>
      <c r="H43">
        <v>9.0981000000000006E-2</v>
      </c>
      <c r="I43">
        <v>5.0507000000000003E-2</v>
      </c>
      <c r="J43">
        <f t="shared" si="0"/>
        <v>1.7655429999999999</v>
      </c>
      <c r="K43">
        <f t="shared" si="1"/>
        <v>4.7927960000000001</v>
      </c>
      <c r="M43" t="s">
        <v>81</v>
      </c>
      <c r="N43">
        <v>1.5286163749999999</v>
      </c>
      <c r="O43" t="s">
        <v>145</v>
      </c>
      <c r="P43">
        <f t="shared" si="2"/>
        <v>4.7927960000000001</v>
      </c>
    </row>
    <row r="44" spans="1:16">
      <c r="A44" t="str">
        <f t="shared" si="3"/>
        <v>AQ</v>
      </c>
      <c r="B44">
        <v>5.4350519999999998</v>
      </c>
      <c r="C44">
        <v>1.6231819999999999</v>
      </c>
      <c r="D44">
        <v>1.5162469999999999</v>
      </c>
      <c r="E44">
        <v>0.96540199999999998</v>
      </c>
      <c r="F44">
        <v>0.83668699999999996</v>
      </c>
      <c r="G44">
        <v>0.82411599999999996</v>
      </c>
      <c r="H44">
        <v>0.12756100000000001</v>
      </c>
      <c r="I44">
        <v>5.1430999999999998E-2</v>
      </c>
      <c r="J44">
        <f t="shared" si="0"/>
        <v>1.4224597499999996</v>
      </c>
      <c r="K44">
        <f t="shared" si="1"/>
        <v>5.4350519999999998</v>
      </c>
      <c r="M44" t="s">
        <v>128</v>
      </c>
      <c r="N44">
        <v>1.532651875</v>
      </c>
      <c r="O44" t="s">
        <v>84</v>
      </c>
      <c r="P44">
        <f t="shared" si="2"/>
        <v>5.4350519999999998</v>
      </c>
    </row>
    <row r="45" spans="1:16">
      <c r="A45" t="str">
        <f t="shared" si="3"/>
        <v>AR</v>
      </c>
      <c r="B45">
        <v>4.5961499999999997</v>
      </c>
      <c r="C45">
        <v>6.2709359999999998</v>
      </c>
      <c r="D45">
        <v>4.3596190000000004</v>
      </c>
      <c r="E45">
        <v>1.117513</v>
      </c>
      <c r="F45">
        <v>0.250726</v>
      </c>
      <c r="G45">
        <v>7.8616000000000005E-2</v>
      </c>
      <c r="H45">
        <v>8.5360000000000005E-2</v>
      </c>
      <c r="I45">
        <v>4.9255E-2</v>
      </c>
      <c r="J45">
        <f t="shared" si="0"/>
        <v>2.1010218750000003</v>
      </c>
      <c r="K45">
        <f t="shared" si="1"/>
        <v>6.2709359999999998</v>
      </c>
      <c r="M45" t="s">
        <v>90</v>
      </c>
      <c r="N45">
        <v>1.5443571250000001</v>
      </c>
      <c r="O45" t="s">
        <v>115</v>
      </c>
      <c r="P45">
        <f t="shared" si="2"/>
        <v>6.2709359999999998</v>
      </c>
    </row>
    <row r="46" spans="1:16">
      <c r="A46" t="str">
        <f t="shared" si="3"/>
        <v>AS</v>
      </c>
      <c r="B46">
        <v>6.0932919999999999</v>
      </c>
      <c r="C46">
        <v>6.7482569999999997</v>
      </c>
      <c r="D46">
        <v>6.7102529999999998</v>
      </c>
      <c r="E46">
        <v>0.75182599999999999</v>
      </c>
      <c r="F46">
        <v>0.19134499999999999</v>
      </c>
      <c r="G46">
        <v>8.5665000000000005E-2</v>
      </c>
      <c r="H46">
        <v>7.3191999999999993E-2</v>
      </c>
      <c r="I46">
        <v>5.0825000000000002E-2</v>
      </c>
      <c r="J46">
        <f t="shared" si="0"/>
        <v>2.5880818749999999</v>
      </c>
      <c r="K46">
        <f t="shared" si="1"/>
        <v>6.7482569999999997</v>
      </c>
      <c r="M46" t="s">
        <v>106</v>
      </c>
      <c r="N46">
        <v>1.5713466249999999</v>
      </c>
      <c r="O46" t="s">
        <v>98</v>
      </c>
      <c r="P46">
        <f t="shared" si="2"/>
        <v>6.7482569999999997</v>
      </c>
    </row>
    <row r="47" spans="1:16">
      <c r="A47" t="str">
        <f t="shared" si="3"/>
        <v>AT</v>
      </c>
      <c r="B47">
        <v>6.3430369999999998</v>
      </c>
      <c r="C47">
        <v>1.088284</v>
      </c>
      <c r="D47">
        <v>1.0755520000000001</v>
      </c>
      <c r="E47">
        <v>0.46866000000000002</v>
      </c>
      <c r="F47">
        <v>0.28946300000000003</v>
      </c>
      <c r="G47">
        <v>0.17748900000000001</v>
      </c>
      <c r="H47">
        <v>0.12665799999999999</v>
      </c>
      <c r="I47">
        <v>5.0478000000000002E-2</v>
      </c>
      <c r="J47">
        <f t="shared" si="0"/>
        <v>1.2024526249999998</v>
      </c>
      <c r="K47">
        <f t="shared" si="1"/>
        <v>6.3430369999999998</v>
      </c>
      <c r="M47" t="s">
        <v>130</v>
      </c>
      <c r="N47">
        <v>1.5788437499999999</v>
      </c>
      <c r="O47" t="s">
        <v>80</v>
      </c>
      <c r="P47">
        <f t="shared" si="2"/>
        <v>6.3430369999999998</v>
      </c>
    </row>
    <row r="48" spans="1:16">
      <c r="A48" t="str">
        <f t="shared" si="3"/>
        <v>AU</v>
      </c>
      <c r="B48">
        <v>5.1531089999999997</v>
      </c>
      <c r="C48">
        <v>2.8376109999999999</v>
      </c>
      <c r="D48">
        <v>0.71108000000000005</v>
      </c>
      <c r="E48">
        <v>0.72101300000000001</v>
      </c>
      <c r="F48">
        <v>0.30092999999999998</v>
      </c>
      <c r="G48">
        <v>0.1244</v>
      </c>
      <c r="H48">
        <v>8.8803000000000007E-2</v>
      </c>
      <c r="I48">
        <v>5.1068000000000002E-2</v>
      </c>
      <c r="J48">
        <f t="shared" si="0"/>
        <v>1.24850175</v>
      </c>
      <c r="K48">
        <f t="shared" si="1"/>
        <v>5.1531089999999997</v>
      </c>
      <c r="M48" t="s">
        <v>55</v>
      </c>
      <c r="N48">
        <v>1.5826985</v>
      </c>
      <c r="O48" t="s">
        <v>117</v>
      </c>
      <c r="P48">
        <f t="shared" si="2"/>
        <v>5.1531089999999997</v>
      </c>
    </row>
    <row r="49" spans="1:28">
      <c r="A49" t="str">
        <f t="shared" si="3"/>
        <v>AV</v>
      </c>
      <c r="B49">
        <v>4.5961499999999997</v>
      </c>
      <c r="C49">
        <v>4.7927960000000001</v>
      </c>
      <c r="D49">
        <v>0.64704099999999998</v>
      </c>
      <c r="E49">
        <v>0.20482800000000001</v>
      </c>
      <c r="F49">
        <v>0.29330899999999999</v>
      </c>
      <c r="G49">
        <v>0.49270399999999998</v>
      </c>
      <c r="H49">
        <v>0.104811</v>
      </c>
      <c r="I49">
        <v>5.1672999999999997E-2</v>
      </c>
      <c r="J49">
        <f t="shared" si="0"/>
        <v>1.3979140000000001</v>
      </c>
      <c r="K49">
        <f t="shared" si="1"/>
        <v>4.7927960000000001</v>
      </c>
      <c r="M49" t="s">
        <v>67</v>
      </c>
      <c r="N49">
        <v>1.5863851250000001</v>
      </c>
      <c r="O49" t="s">
        <v>75</v>
      </c>
      <c r="P49">
        <f t="shared" si="2"/>
        <v>4.7927960000000001</v>
      </c>
    </row>
    <row r="50" spans="1:28">
      <c r="A50" t="str">
        <f t="shared" si="3"/>
        <v>AW</v>
      </c>
      <c r="B50">
        <v>5.4350519999999998</v>
      </c>
      <c r="C50">
        <v>0.98283799999999999</v>
      </c>
      <c r="D50">
        <v>0.32652100000000001</v>
      </c>
      <c r="E50">
        <v>0.32552300000000001</v>
      </c>
      <c r="F50">
        <v>0.258606</v>
      </c>
      <c r="G50">
        <v>0.12021800000000001</v>
      </c>
      <c r="H50">
        <v>0.11351</v>
      </c>
      <c r="I50">
        <v>5.0387000000000001E-2</v>
      </c>
      <c r="J50">
        <f t="shared" si="0"/>
        <v>0.95158187500000002</v>
      </c>
      <c r="K50">
        <f t="shared" si="1"/>
        <v>5.4350519999999998</v>
      </c>
      <c r="M50" t="s">
        <v>56</v>
      </c>
      <c r="N50">
        <v>1.589696625</v>
      </c>
      <c r="O50" t="s">
        <v>73</v>
      </c>
      <c r="P50">
        <f t="shared" si="2"/>
        <v>5.4350519999999998</v>
      </c>
    </row>
    <row r="51" spans="1:28">
      <c r="A51" t="str">
        <f t="shared" si="3"/>
        <v>AX</v>
      </c>
      <c r="B51">
        <v>5.4350519999999998</v>
      </c>
      <c r="C51">
        <v>5.4338959999999998</v>
      </c>
      <c r="D51">
        <v>2.017544</v>
      </c>
      <c r="E51">
        <v>1.284503</v>
      </c>
      <c r="F51">
        <v>0.76421499999999998</v>
      </c>
      <c r="G51">
        <v>0.49951400000000001</v>
      </c>
      <c r="H51">
        <v>0.10687000000000001</v>
      </c>
      <c r="I51">
        <v>5.1684000000000001E-2</v>
      </c>
      <c r="J51">
        <f t="shared" si="0"/>
        <v>1.9491597500000002</v>
      </c>
      <c r="K51">
        <f t="shared" si="1"/>
        <v>5.4350519999999998</v>
      </c>
      <c r="M51" t="s">
        <v>59</v>
      </c>
      <c r="N51">
        <v>1.6093289999999996</v>
      </c>
      <c r="O51" t="s">
        <v>100</v>
      </c>
      <c r="P51">
        <f t="shared" si="2"/>
        <v>5.4350519999999998</v>
      </c>
    </row>
    <row r="52" spans="1:28">
      <c r="A52" t="str">
        <f t="shared" si="3"/>
        <v>AY</v>
      </c>
      <c r="B52">
        <v>5.4041730000000001</v>
      </c>
      <c r="C52">
        <v>2.4085909999999999</v>
      </c>
      <c r="D52">
        <v>0.88624400000000003</v>
      </c>
      <c r="E52">
        <v>0.24402399999999999</v>
      </c>
      <c r="F52">
        <v>0.247109</v>
      </c>
      <c r="G52">
        <v>0.110363</v>
      </c>
      <c r="H52">
        <v>0.110363</v>
      </c>
      <c r="I52">
        <v>5.0882999999999998E-2</v>
      </c>
      <c r="J52">
        <f t="shared" si="0"/>
        <v>1.1827187499999998</v>
      </c>
      <c r="K52">
        <f t="shared" si="1"/>
        <v>5.4041730000000001</v>
      </c>
      <c r="M52" t="s">
        <v>118</v>
      </c>
      <c r="N52">
        <v>1.6332988750000001</v>
      </c>
      <c r="O52" t="s">
        <v>114</v>
      </c>
      <c r="P52">
        <f t="shared" si="2"/>
        <v>5.4041730000000001</v>
      </c>
    </row>
    <row r="53" spans="1:28">
      <c r="A53" t="str">
        <f t="shared" si="3"/>
        <v>AZ</v>
      </c>
      <c r="B53">
        <v>4.5961499999999997</v>
      </c>
      <c r="C53">
        <v>7.0302610000000003</v>
      </c>
      <c r="D53">
        <v>6.8333940000000002</v>
      </c>
      <c r="E53">
        <v>0.69769899999999996</v>
      </c>
      <c r="F53">
        <v>0.178809</v>
      </c>
      <c r="G53">
        <v>0.16659499999999999</v>
      </c>
      <c r="H53">
        <v>0.12645999999999999</v>
      </c>
      <c r="I53">
        <v>5.1601000000000001E-2</v>
      </c>
      <c r="J53">
        <f t="shared" si="0"/>
        <v>2.460121125000001</v>
      </c>
      <c r="K53">
        <f t="shared" si="1"/>
        <v>7.0302610000000003</v>
      </c>
      <c r="M53" t="s">
        <v>69</v>
      </c>
      <c r="N53">
        <v>1.6388511249999997</v>
      </c>
      <c r="O53" t="s">
        <v>63</v>
      </c>
      <c r="P53">
        <f t="shared" si="2"/>
        <v>7.0302610000000003</v>
      </c>
    </row>
    <row r="54" spans="1:28">
      <c r="A54" t="str">
        <f>CONCATENATE("B",A2)</f>
        <v>BA</v>
      </c>
      <c r="B54">
        <v>6.0932919999999999</v>
      </c>
      <c r="C54">
        <v>5.1133430000000004</v>
      </c>
      <c r="D54">
        <v>0.885907</v>
      </c>
      <c r="E54">
        <v>0.123705</v>
      </c>
      <c r="F54">
        <v>0.12293900000000001</v>
      </c>
      <c r="G54">
        <v>0.110262</v>
      </c>
      <c r="H54">
        <v>7.0110000000000006E-2</v>
      </c>
      <c r="I54">
        <v>5.1214999999999997E-2</v>
      </c>
      <c r="J54">
        <f t="shared" si="0"/>
        <v>1.5713466249999999</v>
      </c>
      <c r="K54">
        <f t="shared" si="1"/>
        <v>6.0932919999999999</v>
      </c>
      <c r="M54" t="s">
        <v>131</v>
      </c>
      <c r="N54">
        <v>1.646379</v>
      </c>
      <c r="O54" t="s">
        <v>65</v>
      </c>
      <c r="P54">
        <f t="shared" si="2"/>
        <v>6.0932919999999999</v>
      </c>
    </row>
    <row r="55" spans="1:28">
      <c r="A55" t="str">
        <f t="shared" ref="A55:A79" si="4">CONCATENATE("B",A3)</f>
        <v>BB</v>
      </c>
      <c r="B55">
        <v>4.5961499999999997</v>
      </c>
      <c r="C55">
        <v>7.0302610000000003</v>
      </c>
      <c r="D55">
        <v>4.5250539999999999</v>
      </c>
      <c r="E55">
        <v>1.4463440000000001</v>
      </c>
      <c r="F55">
        <v>0.19627500000000001</v>
      </c>
      <c r="G55">
        <v>0.16272400000000001</v>
      </c>
      <c r="H55">
        <v>0.12895100000000001</v>
      </c>
      <c r="I55">
        <v>5.0368000000000003E-2</v>
      </c>
      <c r="J55">
        <f t="shared" si="0"/>
        <v>2.2670158750000002</v>
      </c>
      <c r="K55">
        <f t="shared" si="1"/>
        <v>7.0302610000000003</v>
      </c>
      <c r="M55" t="s">
        <v>115</v>
      </c>
      <c r="N55">
        <v>1.6481322499999997</v>
      </c>
      <c r="O55" t="s">
        <v>148</v>
      </c>
      <c r="P55">
        <f t="shared" si="2"/>
        <v>7.0302610000000003</v>
      </c>
    </row>
    <row r="56" spans="1:28">
      <c r="A56" t="str">
        <f t="shared" si="4"/>
        <v>BC</v>
      </c>
      <c r="B56">
        <v>6.3430369999999998</v>
      </c>
      <c r="C56">
        <v>2.4034260000000001</v>
      </c>
      <c r="D56">
        <v>1.2001390000000001</v>
      </c>
      <c r="E56">
        <v>1.2013039999999999</v>
      </c>
      <c r="F56">
        <v>0.27304600000000001</v>
      </c>
      <c r="G56">
        <v>0.28527999999999998</v>
      </c>
      <c r="H56">
        <v>6.7699999999999996E-2</v>
      </c>
      <c r="I56">
        <v>5.1116000000000002E-2</v>
      </c>
      <c r="J56">
        <f t="shared" si="0"/>
        <v>1.4781310000000003</v>
      </c>
      <c r="K56">
        <f t="shared" si="1"/>
        <v>6.3430369999999998</v>
      </c>
      <c r="M56" t="s">
        <v>66</v>
      </c>
      <c r="N56">
        <v>1.6608538750000001</v>
      </c>
      <c r="O56" t="s">
        <v>86</v>
      </c>
      <c r="P56">
        <f t="shared" si="2"/>
        <v>6.3430369999999998</v>
      </c>
    </row>
    <row r="57" spans="1:28">
      <c r="A57" t="str">
        <f t="shared" si="4"/>
        <v>BD</v>
      </c>
      <c r="B57">
        <v>6.9834139999999998</v>
      </c>
      <c r="C57">
        <v>6.9932759999999998</v>
      </c>
      <c r="D57">
        <v>1.521061</v>
      </c>
      <c r="E57">
        <v>1.423899</v>
      </c>
      <c r="F57">
        <v>0.30074200000000001</v>
      </c>
      <c r="G57">
        <v>0.256465</v>
      </c>
      <c r="H57">
        <v>9.1304999999999997E-2</v>
      </c>
      <c r="I57">
        <v>5.1485000000000003E-2</v>
      </c>
      <c r="J57">
        <f t="shared" si="0"/>
        <v>2.2027058749999995</v>
      </c>
      <c r="K57">
        <f t="shared" si="1"/>
        <v>6.9932759999999998</v>
      </c>
      <c r="M57" t="s">
        <v>143</v>
      </c>
      <c r="N57">
        <v>1.6613282500000002</v>
      </c>
      <c r="O57" t="s">
        <v>133</v>
      </c>
      <c r="P57">
        <f t="shared" si="2"/>
        <v>6.9932759999999998</v>
      </c>
    </row>
    <row r="58" spans="1:28">
      <c r="A58" t="str">
        <f t="shared" si="4"/>
        <v>BE</v>
      </c>
      <c r="B58">
        <v>5.1531089999999997</v>
      </c>
      <c r="C58">
        <v>4.5900550000000004</v>
      </c>
      <c r="D58">
        <v>3.5658660000000002</v>
      </c>
      <c r="E58">
        <v>3.5056620000000001</v>
      </c>
      <c r="F58">
        <v>1.8849579999999999</v>
      </c>
      <c r="G58">
        <v>0.23971000000000001</v>
      </c>
      <c r="H58">
        <v>8.7847999999999996E-2</v>
      </c>
      <c r="I58">
        <v>5.1152999999999997E-2</v>
      </c>
      <c r="J58">
        <f t="shared" si="0"/>
        <v>2.3847951250000001</v>
      </c>
      <c r="K58">
        <f t="shared" si="1"/>
        <v>5.1531089999999997</v>
      </c>
      <c r="M58" t="s">
        <v>117</v>
      </c>
      <c r="N58">
        <v>1.7086976249999999</v>
      </c>
      <c r="O58" t="s">
        <v>92</v>
      </c>
      <c r="P58">
        <f t="shared" si="2"/>
        <v>5.1531089999999997</v>
      </c>
    </row>
    <row r="59" spans="1:28">
      <c r="A59" t="str">
        <f t="shared" si="4"/>
        <v>BF</v>
      </c>
      <c r="B59">
        <v>4.5961499999999997</v>
      </c>
      <c r="C59">
        <v>6.2709359999999998</v>
      </c>
      <c r="D59">
        <v>4.3596190000000004</v>
      </c>
      <c r="E59">
        <v>1.117513</v>
      </c>
      <c r="F59">
        <v>0.250726</v>
      </c>
      <c r="G59">
        <v>0.124124</v>
      </c>
      <c r="H59">
        <v>0.120562</v>
      </c>
      <c r="I59">
        <v>5.0110000000000002E-2</v>
      </c>
      <c r="J59">
        <f t="shared" si="0"/>
        <v>2.1112175</v>
      </c>
      <c r="K59">
        <f t="shared" si="1"/>
        <v>6.2709359999999998</v>
      </c>
      <c r="M59" t="s">
        <v>139</v>
      </c>
      <c r="N59">
        <v>1.7094816250000002</v>
      </c>
      <c r="O59" t="s">
        <v>85</v>
      </c>
      <c r="P59">
        <f t="shared" si="2"/>
        <v>6.2709359999999998</v>
      </c>
    </row>
    <row r="60" spans="1:28">
      <c r="A60" t="str">
        <f t="shared" si="4"/>
        <v>BG</v>
      </c>
      <c r="B60">
        <v>4.7926789999999997</v>
      </c>
      <c r="C60">
        <v>2.783398</v>
      </c>
      <c r="D60">
        <v>0.88722999999999996</v>
      </c>
      <c r="E60">
        <v>0.23116500000000001</v>
      </c>
      <c r="F60">
        <v>0.231854</v>
      </c>
      <c r="G60">
        <v>0.14471700000000001</v>
      </c>
      <c r="H60">
        <v>0.12193900000000001</v>
      </c>
      <c r="I60">
        <v>5.0264999999999997E-2</v>
      </c>
      <c r="J60">
        <f t="shared" si="0"/>
        <v>1.155405875</v>
      </c>
      <c r="K60">
        <f t="shared" si="1"/>
        <v>4.7926789999999997</v>
      </c>
      <c r="M60" t="s">
        <v>65</v>
      </c>
      <c r="N60">
        <v>1.7195505</v>
      </c>
      <c r="O60" t="s">
        <v>91</v>
      </c>
      <c r="P60">
        <f t="shared" si="2"/>
        <v>4.7926789999999997</v>
      </c>
      <c r="AB60" t="s">
        <v>76</v>
      </c>
    </row>
    <row r="61" spans="1:28">
      <c r="A61" t="str">
        <f t="shared" si="4"/>
        <v>BH</v>
      </c>
      <c r="B61">
        <v>5.4350519999999998</v>
      </c>
      <c r="C61">
        <v>1.400908</v>
      </c>
      <c r="D61">
        <v>1.383877</v>
      </c>
      <c r="E61">
        <v>1.213627</v>
      </c>
      <c r="F61">
        <v>0.96327499999999999</v>
      </c>
      <c r="G61">
        <v>0.117329</v>
      </c>
      <c r="H61">
        <v>0.117329</v>
      </c>
      <c r="I61">
        <v>5.1156E-2</v>
      </c>
      <c r="J61">
        <f t="shared" si="0"/>
        <v>1.3353191250000001</v>
      </c>
      <c r="K61">
        <f t="shared" si="1"/>
        <v>5.4350519999999998</v>
      </c>
      <c r="M61" t="s">
        <v>95</v>
      </c>
      <c r="N61">
        <v>1.7655429999999999</v>
      </c>
      <c r="O61" t="s">
        <v>149</v>
      </c>
      <c r="P61">
        <f t="shared" si="2"/>
        <v>5.4350519999999998</v>
      </c>
    </row>
    <row r="62" spans="1:28">
      <c r="A62" t="str">
        <f t="shared" si="4"/>
        <v>BI</v>
      </c>
      <c r="B62">
        <v>4.7926789999999997</v>
      </c>
      <c r="C62">
        <v>3.0890499999999999</v>
      </c>
      <c r="D62">
        <v>0.19336600000000001</v>
      </c>
      <c r="E62">
        <v>0.52546199999999998</v>
      </c>
      <c r="F62">
        <v>0.52249100000000004</v>
      </c>
      <c r="G62">
        <v>0.49774499999999999</v>
      </c>
      <c r="H62">
        <v>0.12981300000000001</v>
      </c>
      <c r="I62">
        <v>5.1247000000000001E-2</v>
      </c>
      <c r="J62">
        <f t="shared" si="0"/>
        <v>1.2252316249999999</v>
      </c>
      <c r="K62">
        <f t="shared" si="1"/>
        <v>4.7926789999999997</v>
      </c>
      <c r="M62" t="s">
        <v>91</v>
      </c>
      <c r="N62">
        <v>1.7698955000000003</v>
      </c>
      <c r="O62" t="s">
        <v>62</v>
      </c>
      <c r="P62">
        <f t="shared" si="2"/>
        <v>4.7926789999999997</v>
      </c>
    </row>
    <row r="63" spans="1:28">
      <c r="A63" t="str">
        <f t="shared" si="4"/>
        <v>BJ</v>
      </c>
      <c r="B63">
        <v>4.5961499999999997</v>
      </c>
      <c r="C63">
        <v>6.3062170000000002</v>
      </c>
      <c r="D63">
        <v>0.97662099999999996</v>
      </c>
      <c r="E63">
        <v>0.57992999999999995</v>
      </c>
      <c r="F63">
        <v>0.362954</v>
      </c>
      <c r="G63">
        <v>0.18263299999999999</v>
      </c>
      <c r="H63">
        <v>0.129915</v>
      </c>
      <c r="I63">
        <v>5.0638000000000002E-2</v>
      </c>
      <c r="J63">
        <f t="shared" si="0"/>
        <v>1.6481322499999997</v>
      </c>
      <c r="K63">
        <f t="shared" si="1"/>
        <v>6.3062170000000002</v>
      </c>
      <c r="M63" t="s">
        <v>116</v>
      </c>
      <c r="N63">
        <v>1.77238275</v>
      </c>
      <c r="O63" t="s">
        <v>95</v>
      </c>
      <c r="P63">
        <f t="shared" si="2"/>
        <v>6.3062170000000002</v>
      </c>
    </row>
    <row r="64" spans="1:28">
      <c r="A64" t="str">
        <f t="shared" si="4"/>
        <v>BK</v>
      </c>
      <c r="B64">
        <v>5.4350519999999998</v>
      </c>
      <c r="C64">
        <v>3.5996589999999999</v>
      </c>
      <c r="D64">
        <v>2.6761409999999999</v>
      </c>
      <c r="E64">
        <v>0.99117500000000003</v>
      </c>
      <c r="F64">
        <v>0.99420799999999998</v>
      </c>
      <c r="G64">
        <v>0.359431</v>
      </c>
      <c r="H64">
        <v>7.2968000000000005E-2</v>
      </c>
      <c r="I64">
        <v>5.0428000000000001E-2</v>
      </c>
      <c r="J64">
        <f t="shared" si="0"/>
        <v>1.77238275</v>
      </c>
      <c r="K64">
        <f t="shared" si="1"/>
        <v>5.4350519999999998</v>
      </c>
      <c r="M64" t="s">
        <v>135</v>
      </c>
      <c r="N64">
        <v>1.7728517500000001</v>
      </c>
      <c r="O64" t="s">
        <v>139</v>
      </c>
      <c r="P64">
        <f t="shared" si="2"/>
        <v>5.4350519999999998</v>
      </c>
    </row>
    <row r="65" spans="1:31">
      <c r="A65" t="str">
        <f t="shared" si="4"/>
        <v>BL</v>
      </c>
      <c r="B65">
        <v>4.5961499999999997</v>
      </c>
      <c r="C65">
        <v>5.4046459999999996</v>
      </c>
      <c r="D65">
        <v>2.4122620000000001</v>
      </c>
      <c r="E65">
        <v>0.71690900000000002</v>
      </c>
      <c r="F65">
        <v>0.27592299999999997</v>
      </c>
      <c r="G65">
        <v>0.12431499999999999</v>
      </c>
      <c r="H65">
        <v>8.8535000000000003E-2</v>
      </c>
      <c r="I65">
        <v>5.0840999999999997E-2</v>
      </c>
      <c r="J65">
        <f t="shared" si="0"/>
        <v>1.7086976249999999</v>
      </c>
      <c r="K65">
        <f t="shared" si="1"/>
        <v>5.4046459999999996</v>
      </c>
      <c r="M65" t="s">
        <v>64</v>
      </c>
      <c r="N65">
        <v>1.8031256250000003</v>
      </c>
      <c r="O65" t="s">
        <v>97</v>
      </c>
      <c r="P65">
        <f t="shared" si="2"/>
        <v>5.4046459999999996</v>
      </c>
    </row>
    <row r="66" spans="1:31">
      <c r="A66" t="str">
        <f t="shared" si="4"/>
        <v>BM</v>
      </c>
      <c r="B66">
        <v>6.9834139999999998</v>
      </c>
      <c r="C66">
        <v>5.2419190000000002</v>
      </c>
      <c r="D66">
        <v>0.198624</v>
      </c>
      <c r="E66">
        <v>0.182003</v>
      </c>
      <c r="F66">
        <v>0.18198900000000001</v>
      </c>
      <c r="G66">
        <v>0.13576099999999999</v>
      </c>
      <c r="H66">
        <v>9.0851000000000001E-2</v>
      </c>
      <c r="I66">
        <v>5.1830000000000001E-2</v>
      </c>
      <c r="J66">
        <f t="shared" si="0"/>
        <v>1.6332988750000001</v>
      </c>
      <c r="K66">
        <f t="shared" si="1"/>
        <v>6.9834139999999998</v>
      </c>
      <c r="M66" t="s">
        <v>119</v>
      </c>
      <c r="N66">
        <v>1.8106303749999999</v>
      </c>
      <c r="O66" t="s">
        <v>111</v>
      </c>
      <c r="P66">
        <f t="shared" si="2"/>
        <v>6.9834139999999998</v>
      </c>
    </row>
    <row r="67" spans="1:31">
      <c r="A67" t="str">
        <f t="shared" si="4"/>
        <v>BN</v>
      </c>
      <c r="B67">
        <v>6.3430369999999998</v>
      </c>
      <c r="C67">
        <v>6.3642399999999997</v>
      </c>
      <c r="D67">
        <v>0.97440099999999996</v>
      </c>
      <c r="E67">
        <v>0.32630399999999998</v>
      </c>
      <c r="F67">
        <v>0.20349500000000001</v>
      </c>
      <c r="G67">
        <v>0.12706000000000001</v>
      </c>
      <c r="H67">
        <v>9.5500000000000002E-2</v>
      </c>
      <c r="I67">
        <v>5.1006000000000003E-2</v>
      </c>
      <c r="J67">
        <f t="shared" ref="J67:J102" si="5">SUM(B67:I67)/8</f>
        <v>1.8106303749999999</v>
      </c>
      <c r="K67">
        <f t="shared" ref="K67:K102" si="6">MAX(B67:I67)</f>
        <v>6.3642399999999997</v>
      </c>
      <c r="M67" t="s">
        <v>133</v>
      </c>
      <c r="N67">
        <v>1.8504183750000001</v>
      </c>
      <c r="O67" t="s">
        <v>137</v>
      </c>
      <c r="P67">
        <f t="shared" ref="P67:P102" si="7">K67</f>
        <v>6.3642399999999997</v>
      </c>
    </row>
    <row r="68" spans="1:31">
      <c r="A68" t="str">
        <f t="shared" si="4"/>
        <v>BO</v>
      </c>
      <c r="B68">
        <v>6.9834139999999998</v>
      </c>
      <c r="C68">
        <v>6.7502519999999997</v>
      </c>
      <c r="D68">
        <v>0.69751600000000002</v>
      </c>
      <c r="E68">
        <v>0.30251299999999998</v>
      </c>
      <c r="F68">
        <v>8.1443000000000002E-2</v>
      </c>
      <c r="G68">
        <v>8.1057000000000004E-2</v>
      </c>
      <c r="H68">
        <v>8.7598999999999996E-2</v>
      </c>
      <c r="I68">
        <v>5.0047000000000001E-2</v>
      </c>
      <c r="J68">
        <f t="shared" si="5"/>
        <v>1.8792301249999999</v>
      </c>
      <c r="K68">
        <f t="shared" si="6"/>
        <v>6.9834139999999998</v>
      </c>
      <c r="M68" t="s">
        <v>73</v>
      </c>
      <c r="N68">
        <v>1.855234375</v>
      </c>
      <c r="O68" t="s">
        <v>135</v>
      </c>
      <c r="P68">
        <f t="shared" si="7"/>
        <v>6.9834139999999998</v>
      </c>
    </row>
    <row r="69" spans="1:31">
      <c r="A69" t="str">
        <f t="shared" si="4"/>
        <v>BP</v>
      </c>
      <c r="B69">
        <v>6.0932919999999999</v>
      </c>
      <c r="C69">
        <v>6.0355530000000002</v>
      </c>
      <c r="D69">
        <v>6.645696</v>
      </c>
      <c r="E69">
        <v>3.577623</v>
      </c>
      <c r="F69">
        <v>0.92556499999999997</v>
      </c>
      <c r="G69">
        <v>0.143119</v>
      </c>
      <c r="H69">
        <v>0.116771</v>
      </c>
      <c r="I69">
        <v>5.0515999999999998E-2</v>
      </c>
      <c r="J69">
        <f t="shared" si="5"/>
        <v>2.9485168749999993</v>
      </c>
      <c r="K69">
        <f t="shared" si="6"/>
        <v>6.645696</v>
      </c>
      <c r="M69" t="s">
        <v>125</v>
      </c>
      <c r="N69">
        <v>1.8730201250000003</v>
      </c>
      <c r="O69" t="s">
        <v>88</v>
      </c>
      <c r="P69">
        <f t="shared" si="7"/>
        <v>6.645696</v>
      </c>
    </row>
    <row r="70" spans="1:31">
      <c r="A70" t="str">
        <f t="shared" si="4"/>
        <v>BQ</v>
      </c>
      <c r="B70">
        <v>5.4041730000000001</v>
      </c>
      <c r="C70">
        <v>3.0832899999999999</v>
      </c>
      <c r="D70">
        <v>1.0109570000000001</v>
      </c>
      <c r="E70">
        <v>0.35084100000000001</v>
      </c>
      <c r="F70">
        <v>0.35101399999999999</v>
      </c>
      <c r="G70">
        <v>0.18037300000000001</v>
      </c>
      <c r="H70">
        <v>0.110385</v>
      </c>
      <c r="I70">
        <v>5.1159000000000003E-2</v>
      </c>
      <c r="J70">
        <f t="shared" si="5"/>
        <v>1.317774</v>
      </c>
      <c r="K70">
        <f t="shared" si="6"/>
        <v>5.4041730000000001</v>
      </c>
      <c r="M70" t="s">
        <v>120</v>
      </c>
      <c r="N70">
        <v>1.8792301249999999</v>
      </c>
      <c r="O70" t="s">
        <v>67</v>
      </c>
      <c r="P70">
        <f t="shared" si="7"/>
        <v>5.4041730000000001</v>
      </c>
    </row>
    <row r="71" spans="1:31">
      <c r="A71" t="str">
        <f t="shared" si="4"/>
        <v>BR</v>
      </c>
      <c r="B71">
        <v>5.1531089999999997</v>
      </c>
      <c r="C71">
        <v>5.1538740000000001</v>
      </c>
      <c r="D71">
        <v>4.4444920000000003</v>
      </c>
      <c r="E71">
        <v>2.3761830000000002</v>
      </c>
      <c r="F71">
        <v>0.53698299999999999</v>
      </c>
      <c r="G71">
        <v>0.16243299999999999</v>
      </c>
      <c r="H71">
        <v>9.0180999999999997E-2</v>
      </c>
      <c r="I71">
        <v>5.0950000000000002E-2</v>
      </c>
      <c r="J71">
        <f t="shared" si="5"/>
        <v>2.2460256250000001</v>
      </c>
      <c r="K71">
        <f t="shared" si="6"/>
        <v>5.1538740000000001</v>
      </c>
      <c r="M71" t="s">
        <v>85</v>
      </c>
      <c r="N71">
        <v>1.896036625</v>
      </c>
      <c r="O71" t="s">
        <v>153</v>
      </c>
      <c r="P71">
        <f t="shared" si="7"/>
        <v>5.1538740000000001</v>
      </c>
      <c r="AE71" t="s">
        <v>71</v>
      </c>
    </row>
    <row r="72" spans="1:31">
      <c r="A72" t="str">
        <f t="shared" si="4"/>
        <v>BS</v>
      </c>
      <c r="B72">
        <v>6.3430369999999998</v>
      </c>
      <c r="C72">
        <v>1.088284</v>
      </c>
      <c r="D72">
        <v>0.46788400000000002</v>
      </c>
      <c r="E72">
        <v>0.28286499999999998</v>
      </c>
      <c r="F72">
        <v>0.27949200000000002</v>
      </c>
      <c r="G72">
        <v>0.178707</v>
      </c>
      <c r="H72">
        <v>0.110363</v>
      </c>
      <c r="I72">
        <v>5.0985999999999997E-2</v>
      </c>
      <c r="J72">
        <f t="shared" si="5"/>
        <v>1.1002022499999997</v>
      </c>
      <c r="K72">
        <f t="shared" si="6"/>
        <v>6.3430369999999998</v>
      </c>
      <c r="M72" t="s">
        <v>141</v>
      </c>
      <c r="N72">
        <v>1.92017375</v>
      </c>
      <c r="O72" t="s">
        <v>108</v>
      </c>
      <c r="P72">
        <f t="shared" si="7"/>
        <v>6.3430369999999998</v>
      </c>
    </row>
    <row r="73" spans="1:31">
      <c r="A73" t="str">
        <f t="shared" si="4"/>
        <v>BT</v>
      </c>
      <c r="B73">
        <v>4.5961499999999997</v>
      </c>
      <c r="C73">
        <v>7.0302610000000003</v>
      </c>
      <c r="D73">
        <v>1.470944</v>
      </c>
      <c r="E73">
        <v>1.4838070000000001</v>
      </c>
      <c r="F73">
        <v>0.19187399999999999</v>
      </c>
      <c r="G73">
        <v>9.0035000000000004E-2</v>
      </c>
      <c r="H73">
        <v>7.0490999999999998E-2</v>
      </c>
      <c r="I73">
        <v>5.0598999999999998E-2</v>
      </c>
      <c r="J73">
        <f t="shared" si="5"/>
        <v>1.8730201250000003</v>
      </c>
      <c r="K73">
        <f t="shared" si="6"/>
        <v>7.0302610000000003</v>
      </c>
      <c r="M73" t="s">
        <v>103</v>
      </c>
      <c r="N73">
        <v>1.9491597500000002</v>
      </c>
      <c r="O73" t="s">
        <v>83</v>
      </c>
      <c r="P73">
        <f t="shared" si="7"/>
        <v>7.0302610000000003</v>
      </c>
    </row>
    <row r="74" spans="1:31">
      <c r="A74" t="str">
        <f t="shared" si="4"/>
        <v>BU</v>
      </c>
      <c r="B74">
        <v>5.4350519999999998</v>
      </c>
      <c r="C74">
        <v>0.98283799999999999</v>
      </c>
      <c r="D74">
        <v>0.59525799999999995</v>
      </c>
      <c r="E74">
        <v>0.25695499999999999</v>
      </c>
      <c r="F74">
        <v>0.25650000000000001</v>
      </c>
      <c r="G74">
        <v>0.15228</v>
      </c>
      <c r="H74">
        <v>9.3673999999999993E-2</v>
      </c>
      <c r="I74">
        <v>5.0455E-2</v>
      </c>
      <c r="J74">
        <f t="shared" si="5"/>
        <v>0.97787650000000004</v>
      </c>
      <c r="K74">
        <f t="shared" si="6"/>
        <v>5.4350519999999998</v>
      </c>
      <c r="M74" t="s">
        <v>63</v>
      </c>
      <c r="N74">
        <v>2.0179197500000003</v>
      </c>
      <c r="O74" t="s">
        <v>138</v>
      </c>
      <c r="P74">
        <f t="shared" si="7"/>
        <v>5.4350519999999998</v>
      </c>
    </row>
    <row r="75" spans="1:31">
      <c r="A75" t="str">
        <f t="shared" si="4"/>
        <v>BV</v>
      </c>
      <c r="B75">
        <v>4.5961499999999997</v>
      </c>
      <c r="C75">
        <v>5.4046459999999996</v>
      </c>
      <c r="D75">
        <v>5.1961560000000002</v>
      </c>
      <c r="E75">
        <v>2.3334000000000001</v>
      </c>
      <c r="F75">
        <v>1.749716</v>
      </c>
      <c r="G75">
        <v>0.14361099999999999</v>
      </c>
      <c r="H75">
        <v>9.0150999999999995E-2</v>
      </c>
      <c r="I75">
        <v>5.1629000000000001E-2</v>
      </c>
      <c r="J75">
        <f t="shared" si="5"/>
        <v>2.4456823749999996</v>
      </c>
      <c r="K75">
        <f t="shared" si="6"/>
        <v>5.4046459999999996</v>
      </c>
      <c r="M75" t="s">
        <v>79</v>
      </c>
      <c r="N75">
        <v>2.0825238750000001</v>
      </c>
      <c r="O75" t="s">
        <v>141</v>
      </c>
      <c r="P75">
        <f t="shared" si="7"/>
        <v>5.4046459999999996</v>
      </c>
    </row>
    <row r="76" spans="1:31">
      <c r="A76" t="str">
        <f t="shared" si="4"/>
        <v>BW</v>
      </c>
      <c r="B76">
        <v>6.3430369999999998</v>
      </c>
      <c r="C76">
        <v>4.3773970000000002</v>
      </c>
      <c r="D76">
        <v>0.90166100000000005</v>
      </c>
      <c r="E76">
        <v>0.22872400000000001</v>
      </c>
      <c r="F76">
        <v>0.124608</v>
      </c>
      <c r="G76">
        <v>0.12474</v>
      </c>
      <c r="H76">
        <v>0.110114</v>
      </c>
      <c r="I76">
        <v>5.0934E-2</v>
      </c>
      <c r="J76">
        <f t="shared" si="5"/>
        <v>1.532651875</v>
      </c>
      <c r="K76">
        <f t="shared" si="6"/>
        <v>6.3430369999999998</v>
      </c>
      <c r="M76" t="s">
        <v>93</v>
      </c>
      <c r="N76">
        <v>2.0879577499999997</v>
      </c>
      <c r="O76" t="s">
        <v>107</v>
      </c>
      <c r="P76">
        <f t="shared" si="7"/>
        <v>6.3430369999999998</v>
      </c>
    </row>
    <row r="77" spans="1:31">
      <c r="A77" t="str">
        <f t="shared" si="4"/>
        <v>BX</v>
      </c>
      <c r="B77">
        <v>6.9834139999999998</v>
      </c>
      <c r="C77">
        <v>6.7502519999999997</v>
      </c>
      <c r="D77">
        <v>6.7561059999999999</v>
      </c>
      <c r="E77">
        <v>1.4852190000000001</v>
      </c>
      <c r="F77">
        <v>0.19405900000000001</v>
      </c>
      <c r="G77">
        <v>0.120155</v>
      </c>
      <c r="H77">
        <v>7.0471000000000006E-2</v>
      </c>
      <c r="I77">
        <v>5.1487999999999999E-2</v>
      </c>
      <c r="J77">
        <f t="shared" si="5"/>
        <v>2.8013954999999999</v>
      </c>
      <c r="K77">
        <f t="shared" si="6"/>
        <v>6.9834139999999998</v>
      </c>
      <c r="M77" t="s">
        <v>88</v>
      </c>
      <c r="N77">
        <v>2.0925843750000004</v>
      </c>
      <c r="O77" t="s">
        <v>125</v>
      </c>
      <c r="P77">
        <f t="shared" si="7"/>
        <v>6.9834139999999998</v>
      </c>
    </row>
    <row r="78" spans="1:31">
      <c r="A78" t="str">
        <f t="shared" si="4"/>
        <v>BY</v>
      </c>
      <c r="B78">
        <v>5.1531089999999997</v>
      </c>
      <c r="C78">
        <v>3.2765960000000001</v>
      </c>
      <c r="D78">
        <v>1.466145</v>
      </c>
      <c r="E78">
        <v>1.4668509999999999</v>
      </c>
      <c r="F78">
        <v>0.57549499999999998</v>
      </c>
      <c r="G78">
        <v>0.51223799999999997</v>
      </c>
      <c r="H78">
        <v>0.129607</v>
      </c>
      <c r="I78">
        <v>5.0708999999999997E-2</v>
      </c>
      <c r="J78">
        <f t="shared" si="5"/>
        <v>1.5788437499999999</v>
      </c>
      <c r="K78">
        <f t="shared" si="6"/>
        <v>5.1531089999999997</v>
      </c>
      <c r="M78" t="s">
        <v>97</v>
      </c>
      <c r="N78">
        <v>2.1010218750000003</v>
      </c>
      <c r="O78" t="s">
        <v>129</v>
      </c>
      <c r="P78">
        <f t="shared" si="7"/>
        <v>5.1531089999999997</v>
      </c>
    </row>
    <row r="79" spans="1:31">
      <c r="A79" t="str">
        <f t="shared" si="4"/>
        <v>BZ</v>
      </c>
      <c r="B79">
        <v>4.5961499999999997</v>
      </c>
      <c r="C79">
        <v>6.3062170000000002</v>
      </c>
      <c r="D79">
        <v>1.08091</v>
      </c>
      <c r="E79">
        <v>0.77195899999999995</v>
      </c>
      <c r="F79">
        <v>0.122082</v>
      </c>
      <c r="G79">
        <v>0.123072</v>
      </c>
      <c r="H79">
        <v>0.120562</v>
      </c>
      <c r="I79">
        <v>5.008E-2</v>
      </c>
      <c r="J79">
        <f t="shared" si="5"/>
        <v>1.646379</v>
      </c>
      <c r="K79">
        <f t="shared" si="6"/>
        <v>6.3062170000000002</v>
      </c>
      <c r="M79" t="s">
        <v>137</v>
      </c>
      <c r="N79">
        <v>2.1064541250000004</v>
      </c>
      <c r="O79" t="s">
        <v>109</v>
      </c>
      <c r="P79">
        <f t="shared" si="7"/>
        <v>6.3062170000000002</v>
      </c>
    </row>
    <row r="80" spans="1:31">
      <c r="A80" t="str">
        <f>CONCATENATE("C",A2)</f>
        <v>CA</v>
      </c>
      <c r="B80">
        <v>5.4041730000000001</v>
      </c>
      <c r="C80">
        <v>2.0095860000000001</v>
      </c>
      <c r="D80">
        <v>1.421106</v>
      </c>
      <c r="E80">
        <v>0.343864</v>
      </c>
      <c r="F80">
        <v>0.33017800000000003</v>
      </c>
      <c r="G80">
        <v>0.49177999999999999</v>
      </c>
      <c r="H80">
        <v>0.105285</v>
      </c>
      <c r="I80">
        <v>5.185E-2</v>
      </c>
      <c r="J80">
        <f t="shared" si="5"/>
        <v>1.2697277500000002</v>
      </c>
      <c r="K80">
        <f t="shared" si="6"/>
        <v>5.4041730000000001</v>
      </c>
      <c r="M80" t="s">
        <v>111</v>
      </c>
      <c r="N80">
        <v>2.1112175</v>
      </c>
      <c r="O80" t="s">
        <v>96</v>
      </c>
      <c r="P80">
        <f t="shared" si="7"/>
        <v>5.4041730000000001</v>
      </c>
    </row>
    <row r="81" spans="1:16">
      <c r="A81" t="str">
        <f t="shared" ref="A81:A100" si="8">CONCATENATE("C",A3)</f>
        <v>CB</v>
      </c>
      <c r="B81">
        <v>4.5961499999999997</v>
      </c>
      <c r="C81">
        <v>6.3062170000000002</v>
      </c>
      <c r="D81">
        <v>2.430132</v>
      </c>
      <c r="E81">
        <v>0.88183299999999998</v>
      </c>
      <c r="F81">
        <v>0.31636799999999998</v>
      </c>
      <c r="G81">
        <v>0.135022</v>
      </c>
      <c r="H81">
        <v>8.6930999999999994E-2</v>
      </c>
      <c r="I81">
        <v>5.0694000000000003E-2</v>
      </c>
      <c r="J81">
        <f t="shared" si="5"/>
        <v>1.8504183750000001</v>
      </c>
      <c r="K81">
        <f t="shared" si="6"/>
        <v>6.3062170000000002</v>
      </c>
      <c r="M81" t="s">
        <v>84</v>
      </c>
      <c r="N81">
        <v>2.1209262499999997</v>
      </c>
      <c r="O81" t="s">
        <v>69</v>
      </c>
      <c r="P81">
        <f t="shared" si="7"/>
        <v>6.3062170000000002</v>
      </c>
    </row>
    <row r="82" spans="1:16">
      <c r="A82" t="str">
        <f t="shared" si="8"/>
        <v>CC</v>
      </c>
      <c r="B82">
        <v>6.9834139999999998</v>
      </c>
      <c r="C82">
        <v>4.6005019999999996</v>
      </c>
      <c r="D82">
        <v>3.5933440000000001</v>
      </c>
      <c r="E82">
        <v>3.686283</v>
      </c>
      <c r="F82">
        <v>0.29817199999999999</v>
      </c>
      <c r="G82">
        <v>0.23965400000000001</v>
      </c>
      <c r="H82">
        <v>0.12678400000000001</v>
      </c>
      <c r="I82">
        <v>5.1205000000000001E-2</v>
      </c>
      <c r="J82">
        <f t="shared" si="5"/>
        <v>2.4474197500000003</v>
      </c>
      <c r="K82">
        <f t="shared" si="6"/>
        <v>6.9834139999999998</v>
      </c>
      <c r="M82" t="s">
        <v>149</v>
      </c>
      <c r="N82">
        <v>2.1390112500000003</v>
      </c>
      <c r="O82" t="s">
        <v>87</v>
      </c>
      <c r="P82">
        <f t="shared" si="7"/>
        <v>6.9834139999999998</v>
      </c>
    </row>
    <row r="83" spans="1:16">
      <c r="A83" t="str">
        <f t="shared" si="8"/>
        <v>CD</v>
      </c>
      <c r="B83">
        <v>4.5961499999999997</v>
      </c>
      <c r="C83">
        <v>4.7927960000000001</v>
      </c>
      <c r="D83">
        <v>3.1240519999999998</v>
      </c>
      <c r="E83">
        <v>1.123753</v>
      </c>
      <c r="F83">
        <v>0.25251200000000001</v>
      </c>
      <c r="G83">
        <v>0.12278</v>
      </c>
      <c r="H83">
        <v>0.120562</v>
      </c>
      <c r="I83">
        <v>5.0208999999999997E-2</v>
      </c>
      <c r="J83">
        <f t="shared" si="5"/>
        <v>1.7728517500000001</v>
      </c>
      <c r="K83">
        <f t="shared" si="6"/>
        <v>4.7927960000000001</v>
      </c>
      <c r="M83" t="s">
        <v>147</v>
      </c>
      <c r="N83">
        <v>2.1464598749999997</v>
      </c>
      <c r="O83" t="s">
        <v>152</v>
      </c>
      <c r="P83">
        <f t="shared" si="7"/>
        <v>4.7927960000000001</v>
      </c>
    </row>
    <row r="84" spans="1:16">
      <c r="A84" t="str">
        <f t="shared" si="8"/>
        <v>CE</v>
      </c>
      <c r="B84">
        <v>5.4350519999999998</v>
      </c>
      <c r="C84">
        <v>2.0128219999999999</v>
      </c>
      <c r="D84">
        <v>1.205613</v>
      </c>
      <c r="E84">
        <v>1.1622600000000001</v>
      </c>
      <c r="F84">
        <v>1.1641870000000001</v>
      </c>
      <c r="G84">
        <v>0.16609299999999999</v>
      </c>
      <c r="H84">
        <v>9.1994999999999993E-2</v>
      </c>
      <c r="I84">
        <v>5.1808E-2</v>
      </c>
      <c r="J84">
        <f t="shared" si="5"/>
        <v>1.41122875</v>
      </c>
      <c r="K84">
        <f t="shared" si="6"/>
        <v>5.4350519999999998</v>
      </c>
      <c r="M84" t="s">
        <v>109</v>
      </c>
      <c r="N84">
        <v>2.2027058749999995</v>
      </c>
      <c r="O84" t="s">
        <v>116</v>
      </c>
      <c r="P84">
        <f t="shared" si="7"/>
        <v>5.4350519999999998</v>
      </c>
    </row>
    <row r="85" spans="1:16">
      <c r="A85" t="str">
        <f t="shared" si="8"/>
        <v>CF</v>
      </c>
      <c r="B85">
        <v>4.5961499999999997</v>
      </c>
      <c r="C85">
        <v>6.2709359999999998</v>
      </c>
      <c r="D85">
        <v>4.3596190000000004</v>
      </c>
      <c r="E85">
        <v>1.117513</v>
      </c>
      <c r="F85">
        <v>0.250726</v>
      </c>
      <c r="G85">
        <v>0.120562</v>
      </c>
      <c r="H85">
        <v>8.5743E-2</v>
      </c>
      <c r="I85">
        <v>5.0383999999999998E-2</v>
      </c>
      <c r="J85">
        <f t="shared" si="5"/>
        <v>2.1064541250000004</v>
      </c>
      <c r="K85">
        <f t="shared" si="6"/>
        <v>6.2709359999999998</v>
      </c>
      <c r="M85" t="s">
        <v>123</v>
      </c>
      <c r="N85">
        <v>2.2460256250000001</v>
      </c>
      <c r="O85" t="s">
        <v>130</v>
      </c>
      <c r="P85">
        <f t="shared" si="7"/>
        <v>6.2709359999999998</v>
      </c>
    </row>
    <row r="86" spans="1:16">
      <c r="A86" t="str">
        <f t="shared" si="8"/>
        <v>CG</v>
      </c>
      <c r="B86">
        <v>6.9834139999999998</v>
      </c>
      <c r="C86">
        <v>1.526662</v>
      </c>
      <c r="D86">
        <v>1.4140870000000001</v>
      </c>
      <c r="E86">
        <v>1.2857259999999999</v>
      </c>
      <c r="F86">
        <v>0.29487799999999997</v>
      </c>
      <c r="G86">
        <v>0.291792</v>
      </c>
      <c r="H86">
        <v>0.13101699999999999</v>
      </c>
      <c r="I86">
        <v>5.1596000000000003E-2</v>
      </c>
      <c r="J86">
        <f t="shared" si="5"/>
        <v>1.4973965</v>
      </c>
      <c r="K86">
        <f t="shared" si="6"/>
        <v>6.9834139999999998</v>
      </c>
      <c r="M86" t="s">
        <v>107</v>
      </c>
      <c r="N86">
        <v>2.2670158750000002</v>
      </c>
      <c r="O86" t="s">
        <v>103</v>
      </c>
      <c r="P86">
        <f t="shared" si="7"/>
        <v>6.9834139999999998</v>
      </c>
    </row>
    <row r="87" spans="1:16">
      <c r="A87" t="str">
        <f t="shared" si="8"/>
        <v>CH</v>
      </c>
      <c r="B87">
        <v>4.5961499999999997</v>
      </c>
      <c r="C87">
        <v>4.7927960000000001</v>
      </c>
      <c r="D87">
        <v>2.4721790000000001</v>
      </c>
      <c r="E87">
        <v>0.86014999999999997</v>
      </c>
      <c r="F87">
        <v>0.30266399999999999</v>
      </c>
      <c r="G87">
        <v>0.49593999999999999</v>
      </c>
      <c r="H87">
        <v>0.104492</v>
      </c>
      <c r="I87">
        <v>5.1482E-2</v>
      </c>
      <c r="J87">
        <f t="shared" si="5"/>
        <v>1.7094816250000002</v>
      </c>
      <c r="K87">
        <f t="shared" si="6"/>
        <v>4.7927960000000001</v>
      </c>
      <c r="M87" t="s">
        <v>153</v>
      </c>
      <c r="N87">
        <v>2.2714154999999998</v>
      </c>
      <c r="O87" t="s">
        <v>147</v>
      </c>
      <c r="P87">
        <f t="shared" si="7"/>
        <v>4.7927960000000001</v>
      </c>
    </row>
    <row r="88" spans="1:16">
      <c r="A88" t="str">
        <f t="shared" si="8"/>
        <v>CI</v>
      </c>
      <c r="B88">
        <v>5.1531089999999997</v>
      </c>
      <c r="C88">
        <v>4.5900550000000004</v>
      </c>
      <c r="D88">
        <v>0.67902700000000005</v>
      </c>
      <c r="E88">
        <v>0.67889100000000002</v>
      </c>
      <c r="F88">
        <v>0.13838</v>
      </c>
      <c r="G88">
        <v>8.3252999999999994E-2</v>
      </c>
      <c r="H88">
        <v>8.6382E-2</v>
      </c>
      <c r="I88">
        <v>4.9415000000000001E-2</v>
      </c>
      <c r="J88">
        <f t="shared" si="5"/>
        <v>1.4323139999999999</v>
      </c>
      <c r="K88">
        <f t="shared" si="6"/>
        <v>5.1531089999999997</v>
      </c>
      <c r="M88" t="s">
        <v>110</v>
      </c>
      <c r="N88">
        <v>2.3847951250000001</v>
      </c>
      <c r="O88" t="s">
        <v>113</v>
      </c>
      <c r="P88">
        <f t="shared" si="7"/>
        <v>5.1531089999999997</v>
      </c>
    </row>
    <row r="89" spans="1:16">
      <c r="A89" t="str">
        <f t="shared" si="8"/>
        <v>CJ</v>
      </c>
      <c r="B89">
        <v>4.5961499999999997</v>
      </c>
      <c r="C89">
        <v>5.4046459999999996</v>
      </c>
      <c r="D89">
        <v>3.0874990000000002</v>
      </c>
      <c r="E89">
        <v>1.114843</v>
      </c>
      <c r="F89">
        <v>0.50791399999999998</v>
      </c>
      <c r="G89">
        <v>0.49346299999999998</v>
      </c>
      <c r="H89">
        <v>0.10537000000000001</v>
      </c>
      <c r="I89">
        <v>5.1505000000000002E-2</v>
      </c>
      <c r="J89">
        <f t="shared" si="5"/>
        <v>1.92017375</v>
      </c>
      <c r="K89">
        <f t="shared" si="6"/>
        <v>5.4046459999999996</v>
      </c>
      <c r="M89" t="s">
        <v>151</v>
      </c>
      <c r="N89">
        <v>2.3893092500000002</v>
      </c>
      <c r="O89" t="s">
        <v>136</v>
      </c>
      <c r="P89">
        <f t="shared" si="7"/>
        <v>5.4046459999999996</v>
      </c>
    </row>
    <row r="90" spans="1:16">
      <c r="A90" t="str">
        <f t="shared" si="8"/>
        <v>CK</v>
      </c>
      <c r="B90">
        <v>5.4350519999999998</v>
      </c>
      <c r="C90">
        <v>0.98283799999999999</v>
      </c>
      <c r="D90">
        <v>0.36049700000000001</v>
      </c>
      <c r="E90">
        <v>0.21041899999999999</v>
      </c>
      <c r="F90">
        <v>0.20981900000000001</v>
      </c>
      <c r="G90">
        <v>0.110385</v>
      </c>
      <c r="H90">
        <v>0.110385</v>
      </c>
      <c r="I90">
        <v>5.0859000000000001E-2</v>
      </c>
      <c r="J90">
        <f t="shared" si="5"/>
        <v>0.93378174999999997</v>
      </c>
      <c r="K90">
        <f t="shared" si="6"/>
        <v>5.4350519999999998</v>
      </c>
      <c r="M90" t="s">
        <v>89</v>
      </c>
      <c r="N90">
        <v>2.4330331250000001</v>
      </c>
      <c r="O90" t="s">
        <v>55</v>
      </c>
      <c r="P90">
        <f t="shared" si="7"/>
        <v>5.4350519999999998</v>
      </c>
    </row>
    <row r="91" spans="1:16">
      <c r="A91" t="str">
        <f t="shared" si="8"/>
        <v>CL</v>
      </c>
      <c r="B91">
        <v>4.5961499999999997</v>
      </c>
      <c r="C91">
        <v>4.7927960000000001</v>
      </c>
      <c r="D91">
        <v>2.7487330000000001</v>
      </c>
      <c r="E91">
        <v>0.69653399999999999</v>
      </c>
      <c r="F91">
        <v>0.17663999999999999</v>
      </c>
      <c r="G91">
        <v>0.13689399999999999</v>
      </c>
      <c r="H91">
        <v>9.1550000000000006E-2</v>
      </c>
      <c r="I91">
        <v>5.1329E-2</v>
      </c>
      <c r="J91">
        <f t="shared" si="5"/>
        <v>1.6613282500000002</v>
      </c>
      <c r="K91">
        <f t="shared" si="6"/>
        <v>4.7927960000000001</v>
      </c>
      <c r="M91" t="s">
        <v>127</v>
      </c>
      <c r="N91">
        <v>2.4456823749999996</v>
      </c>
      <c r="O91" t="s">
        <v>89</v>
      </c>
      <c r="P91">
        <f t="shared" si="7"/>
        <v>4.7927960000000001</v>
      </c>
    </row>
    <row r="92" spans="1:16">
      <c r="A92" t="str">
        <f t="shared" si="8"/>
        <v>CM</v>
      </c>
      <c r="B92">
        <v>6.3430369999999998</v>
      </c>
      <c r="C92">
        <v>4.3773970000000002</v>
      </c>
      <c r="D92">
        <v>0.34112700000000001</v>
      </c>
      <c r="E92">
        <v>0.34204600000000002</v>
      </c>
      <c r="F92">
        <v>0.122984</v>
      </c>
      <c r="G92">
        <v>0.12446500000000001</v>
      </c>
      <c r="H92">
        <v>0.113521</v>
      </c>
      <c r="I92">
        <v>5.0279999999999998E-2</v>
      </c>
      <c r="J92">
        <f t="shared" si="5"/>
        <v>1.4768571250000004</v>
      </c>
      <c r="K92">
        <f t="shared" si="6"/>
        <v>6.3430369999999998</v>
      </c>
      <c r="M92" t="s">
        <v>134</v>
      </c>
      <c r="N92">
        <v>2.4474197500000003</v>
      </c>
      <c r="O92" t="s">
        <v>123</v>
      </c>
      <c r="P92">
        <f t="shared" si="7"/>
        <v>6.3430369999999998</v>
      </c>
    </row>
    <row r="93" spans="1:16">
      <c r="A93" t="str">
        <f t="shared" si="8"/>
        <v>CN</v>
      </c>
      <c r="B93">
        <v>6.0932919999999999</v>
      </c>
      <c r="C93">
        <v>6.0355530000000002</v>
      </c>
      <c r="D93">
        <v>6.645696</v>
      </c>
      <c r="E93">
        <v>0.68994299999999997</v>
      </c>
      <c r="F93">
        <v>0.23152700000000001</v>
      </c>
      <c r="G93">
        <v>0.14167299999999999</v>
      </c>
      <c r="H93">
        <v>7.2396000000000002E-2</v>
      </c>
      <c r="I93">
        <v>5.0653999999999998E-2</v>
      </c>
      <c r="J93">
        <f t="shared" si="5"/>
        <v>2.4950917500000003</v>
      </c>
      <c r="K93">
        <f t="shared" si="6"/>
        <v>6.645696</v>
      </c>
      <c r="M93" t="s">
        <v>105</v>
      </c>
      <c r="N93">
        <v>2.460121125000001</v>
      </c>
      <c r="O93" t="s">
        <v>93</v>
      </c>
      <c r="P93">
        <f t="shared" si="7"/>
        <v>6.645696</v>
      </c>
    </row>
    <row r="94" spans="1:16">
      <c r="A94" t="str">
        <f t="shared" si="8"/>
        <v>CO</v>
      </c>
      <c r="B94">
        <v>5.4350519999999998</v>
      </c>
      <c r="C94">
        <v>2.0128219999999999</v>
      </c>
      <c r="D94">
        <v>0.35400199999999998</v>
      </c>
      <c r="E94">
        <v>0.35511300000000001</v>
      </c>
      <c r="F94">
        <v>0.26760200000000001</v>
      </c>
      <c r="G94">
        <v>0.28609099999999998</v>
      </c>
      <c r="H94">
        <v>0.12937399999999999</v>
      </c>
      <c r="I94">
        <v>5.0896999999999998E-2</v>
      </c>
      <c r="J94">
        <f t="shared" si="5"/>
        <v>1.1113691250000002</v>
      </c>
      <c r="K94">
        <f t="shared" si="6"/>
        <v>5.4350519999999998</v>
      </c>
      <c r="M94" t="s">
        <v>145</v>
      </c>
      <c r="N94">
        <v>2.4950917500000003</v>
      </c>
      <c r="O94" t="s">
        <v>79</v>
      </c>
      <c r="P94">
        <f t="shared" si="7"/>
        <v>5.4350519999999998</v>
      </c>
    </row>
    <row r="95" spans="1:16">
      <c r="A95" t="str">
        <f t="shared" si="8"/>
        <v>CP</v>
      </c>
      <c r="B95">
        <v>5.1531089999999997</v>
      </c>
      <c r="C95">
        <v>5.1538740000000001</v>
      </c>
      <c r="D95">
        <v>4.4444920000000003</v>
      </c>
      <c r="E95">
        <v>1.4963139999999999</v>
      </c>
      <c r="F95">
        <v>0.58024200000000004</v>
      </c>
      <c r="G95">
        <v>0.16448299999999999</v>
      </c>
      <c r="H95">
        <v>0.12826000000000001</v>
      </c>
      <c r="I95">
        <v>5.0904999999999999E-2</v>
      </c>
      <c r="J95">
        <f t="shared" si="5"/>
        <v>2.1464598749999997</v>
      </c>
      <c r="K95">
        <f t="shared" si="6"/>
        <v>5.1538740000000001</v>
      </c>
      <c r="M95" t="s">
        <v>98</v>
      </c>
      <c r="N95">
        <v>2.5880818749999999</v>
      </c>
      <c r="O95" t="s">
        <v>134</v>
      </c>
      <c r="P95">
        <f t="shared" si="7"/>
        <v>5.1538740000000001</v>
      </c>
    </row>
    <row r="96" spans="1:16">
      <c r="A96" t="str">
        <f t="shared" si="8"/>
        <v>CQ</v>
      </c>
      <c r="B96">
        <v>6.3430369999999998</v>
      </c>
      <c r="C96">
        <v>0.97978100000000001</v>
      </c>
      <c r="D96">
        <v>0.76217999999999997</v>
      </c>
      <c r="E96">
        <v>0.76194099999999998</v>
      </c>
      <c r="F96">
        <v>0.40082600000000002</v>
      </c>
      <c r="G96">
        <v>0.11350399999999999</v>
      </c>
      <c r="H96">
        <v>6.8707000000000004E-2</v>
      </c>
      <c r="I96">
        <v>5.0743999999999997E-2</v>
      </c>
      <c r="J96">
        <f t="shared" si="5"/>
        <v>1.1850900000000002</v>
      </c>
      <c r="K96">
        <f t="shared" si="6"/>
        <v>6.3430369999999998</v>
      </c>
      <c r="M96" t="s">
        <v>87</v>
      </c>
      <c r="N96">
        <v>2.6081526249999998</v>
      </c>
      <c r="O96" t="s">
        <v>127</v>
      </c>
      <c r="P96">
        <f t="shared" si="7"/>
        <v>6.3430369999999998</v>
      </c>
    </row>
    <row r="97" spans="1:16">
      <c r="A97" t="str">
        <f t="shared" si="8"/>
        <v>CR</v>
      </c>
      <c r="B97">
        <v>6.9834139999999998</v>
      </c>
      <c r="C97">
        <v>6.9932759999999998</v>
      </c>
      <c r="D97">
        <v>1.521061</v>
      </c>
      <c r="E97">
        <v>0.950214</v>
      </c>
      <c r="F97">
        <v>0.38176100000000002</v>
      </c>
      <c r="G97">
        <v>0.15887799999999999</v>
      </c>
      <c r="H97">
        <v>7.2693999999999995E-2</v>
      </c>
      <c r="I97">
        <v>5.0791999999999997E-2</v>
      </c>
      <c r="J97">
        <f t="shared" si="5"/>
        <v>2.1390112500000003</v>
      </c>
      <c r="K97">
        <f t="shared" si="6"/>
        <v>6.9932759999999998</v>
      </c>
      <c r="M97" t="s">
        <v>150</v>
      </c>
      <c r="N97">
        <v>2.7487372500000005</v>
      </c>
      <c r="O97" t="s">
        <v>121</v>
      </c>
      <c r="P97">
        <f t="shared" si="7"/>
        <v>6.9932759999999998</v>
      </c>
    </row>
    <row r="98" spans="1:16">
      <c r="A98" t="str">
        <f t="shared" si="8"/>
        <v>CS</v>
      </c>
      <c r="B98">
        <v>5.4041730000000001</v>
      </c>
      <c r="C98">
        <v>5.1855279999999997</v>
      </c>
      <c r="D98">
        <v>4.9692460000000001</v>
      </c>
      <c r="E98">
        <v>4.978656</v>
      </c>
      <c r="F98">
        <v>1.1539280000000001</v>
      </c>
      <c r="G98">
        <v>0.15442600000000001</v>
      </c>
      <c r="H98">
        <v>9.2016000000000001E-2</v>
      </c>
      <c r="I98">
        <v>5.1924999999999999E-2</v>
      </c>
      <c r="J98">
        <f t="shared" si="5"/>
        <v>2.7487372500000005</v>
      </c>
      <c r="K98">
        <f t="shared" si="6"/>
        <v>5.4041730000000001</v>
      </c>
      <c r="M98" t="s">
        <v>129</v>
      </c>
      <c r="N98">
        <v>2.8013954999999999</v>
      </c>
      <c r="O98" t="s">
        <v>53</v>
      </c>
      <c r="P98">
        <f t="shared" si="7"/>
        <v>5.4041730000000001</v>
      </c>
    </row>
    <row r="99" spans="1:16">
      <c r="A99" t="str">
        <f t="shared" si="8"/>
        <v>CT</v>
      </c>
      <c r="B99">
        <v>6.9834139999999998</v>
      </c>
      <c r="C99">
        <v>6.9932759999999998</v>
      </c>
      <c r="D99">
        <v>3.977671</v>
      </c>
      <c r="E99">
        <v>0.74665700000000002</v>
      </c>
      <c r="F99">
        <v>0.13608400000000001</v>
      </c>
      <c r="G99">
        <v>0.14122100000000001</v>
      </c>
      <c r="H99">
        <v>8.5677000000000003E-2</v>
      </c>
      <c r="I99">
        <v>5.0473999999999998E-2</v>
      </c>
      <c r="J99">
        <f t="shared" si="5"/>
        <v>2.3893092500000002</v>
      </c>
      <c r="K99">
        <f t="shared" si="6"/>
        <v>6.9932759999999998</v>
      </c>
      <c r="M99" t="s">
        <v>94</v>
      </c>
      <c r="N99">
        <v>2.8867595000000001</v>
      </c>
      <c r="O99" t="s">
        <v>110</v>
      </c>
      <c r="P99">
        <f t="shared" si="7"/>
        <v>6.9932759999999998</v>
      </c>
    </row>
    <row r="100" spans="1:16">
      <c r="A100" t="str">
        <f t="shared" si="8"/>
        <v>CU</v>
      </c>
      <c r="B100">
        <v>6.0932919999999999</v>
      </c>
      <c r="C100">
        <v>1.3669009999999999</v>
      </c>
      <c r="D100">
        <v>1.463649</v>
      </c>
      <c r="E100">
        <v>1.1605760000000001</v>
      </c>
      <c r="F100">
        <v>0.81659700000000002</v>
      </c>
      <c r="G100">
        <v>0.81003099999999995</v>
      </c>
      <c r="H100">
        <v>7.0569000000000007E-2</v>
      </c>
      <c r="I100">
        <v>5.1394000000000002E-2</v>
      </c>
      <c r="J100">
        <f t="shared" si="5"/>
        <v>1.4791261250000003</v>
      </c>
      <c r="K100">
        <f t="shared" si="6"/>
        <v>6.0932919999999999</v>
      </c>
      <c r="M100" t="s">
        <v>121</v>
      </c>
      <c r="N100">
        <v>2.9485168749999993</v>
      </c>
      <c r="O100" t="s">
        <v>150</v>
      </c>
      <c r="P100">
        <f t="shared" si="7"/>
        <v>6.0932919999999999</v>
      </c>
    </row>
    <row r="101" spans="1:16">
      <c r="A101" t="str">
        <f>CONCATENATE("C",A23)</f>
        <v>CV</v>
      </c>
      <c r="B101">
        <v>6.0932919999999999</v>
      </c>
      <c r="C101">
        <v>6.0355530000000002</v>
      </c>
      <c r="D101">
        <v>4.338495</v>
      </c>
      <c r="E101">
        <v>1.1163749999999999</v>
      </c>
      <c r="F101">
        <v>0.33058500000000002</v>
      </c>
      <c r="G101">
        <v>0.119518</v>
      </c>
      <c r="H101">
        <v>8.6847999999999995E-2</v>
      </c>
      <c r="I101">
        <v>5.0658000000000002E-2</v>
      </c>
      <c r="J101">
        <f t="shared" si="5"/>
        <v>2.2714154999999998</v>
      </c>
      <c r="K101">
        <f t="shared" si="6"/>
        <v>6.0932919999999999</v>
      </c>
      <c r="M101" t="s">
        <v>53</v>
      </c>
      <c r="N101">
        <v>3.2961481249999998</v>
      </c>
      <c r="O101" t="s">
        <v>57</v>
      </c>
      <c r="P101">
        <f t="shared" si="7"/>
        <v>6.0932919999999999</v>
      </c>
    </row>
    <row r="102" spans="1:16">
      <c r="A102" t="s">
        <v>79</v>
      </c>
      <c r="B102">
        <v>4.7926789999999997</v>
      </c>
      <c r="C102">
        <v>3.229336</v>
      </c>
      <c r="D102">
        <v>1.1000369999999999</v>
      </c>
      <c r="E102">
        <v>0.77356599999999998</v>
      </c>
      <c r="F102">
        <v>0.77553099999999997</v>
      </c>
      <c r="G102">
        <v>0.50877300000000003</v>
      </c>
      <c r="H102">
        <v>0.104744</v>
      </c>
      <c r="I102">
        <v>5.1796000000000002E-2</v>
      </c>
      <c r="J102">
        <f t="shared" si="5"/>
        <v>1.4170577499999999</v>
      </c>
      <c r="K102">
        <f t="shared" si="6"/>
        <v>4.7926789999999997</v>
      </c>
      <c r="M102" t="s">
        <v>57</v>
      </c>
      <c r="N102">
        <v>3.3611021250000004</v>
      </c>
      <c r="O102" t="s">
        <v>94</v>
      </c>
      <c r="P102">
        <f t="shared" si="7"/>
        <v>4.7926789999999997</v>
      </c>
    </row>
    <row r="103" spans="1:16">
      <c r="B103">
        <v>0.77454849999999997</v>
      </c>
      <c r="C103">
        <v>0.77454849999999997</v>
      </c>
      <c r="D103">
        <v>0.77454849999999997</v>
      </c>
      <c r="E103">
        <v>0.77454849999999997</v>
      </c>
      <c r="F103">
        <v>0.77454849999999997</v>
      </c>
      <c r="G103">
        <v>0.77454849999999997</v>
      </c>
      <c r="H103">
        <v>0.77454849999999997</v>
      </c>
      <c r="I103">
        <v>0.77454849999999997</v>
      </c>
    </row>
  </sheetData>
  <sortState xmlns:xlrd2="http://schemas.microsoft.com/office/spreadsheetml/2017/richdata2" ref="O2:P102">
    <sortCondition ref="P2:P102"/>
  </sortState>
  <phoneticPr fontId="1" type="noConversion"/>
  <conditionalFormatting sqref="J2:J102 Z2">
    <cfRule type="dataBar" priority="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{4E4B5FE1-96B7-4705-9BB8-2736D4B578AC}</x14:id>
        </ext>
      </extLst>
    </cfRule>
  </conditionalFormatting>
  <conditionalFormatting sqref="J2:J10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{65A20567-F153-4C3E-BD5A-4CA46F7A02CF}</x14:id>
        </ext>
      </extLst>
    </cfRule>
  </conditionalFormatting>
  <conditionalFormatting sqref="K2:K102 AA2">
    <cfRule type="dataBar" priority="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{81303524-B778-4892-A7FD-DBD8C52CA16D}</x14:id>
        </ext>
      </extLst>
    </cfRule>
  </conditionalFormatting>
  <conditionalFormatting sqref="K2:K10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{82060A06-7029-4E24-B61C-447F796736F3}</x14:id>
        </ext>
      </extLst>
    </cfRule>
  </conditionalFormatting>
  <conditionalFormatting sqref="N2:N10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{68E416B8-A2C0-4FF5-8D7C-16B544E034AD}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{3B0ED148-54E9-4817-8507-369256EA8283}</x14:id>
        </ext>
      </extLst>
    </cfRule>
  </conditionalFormatting>
  <conditionalFormatting sqref="P2:P10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{64BD8990-8FCF-45E9-AEAA-31B0D2F9A0C0}</x14:id>
        </ext>
      </extLst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{C850CD43-645F-4601-87DA-A79C33263802}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4B5FE1-96B7-4705-9BB8-2736D4B57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J2:J102 Z2</xm:sqref>
        </x14:conditionalFormatting>
        <x14:conditionalFormatting xmlns:xm="http://schemas.microsoft.com/office/excel/2006/main">
          <x14:cfRule type="dataBar" id="{65A20567-F153-4C3E-BD5A-4CA46F7A0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J2:J102</xm:sqref>
        </x14:conditionalFormatting>
        <x14:conditionalFormatting xmlns:xm="http://schemas.microsoft.com/office/excel/2006/main">
          <x14:cfRule type="dataBar" id="{81303524-B778-4892-A7FD-DBD8C52CA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K2:K102 AA2</xm:sqref>
        </x14:conditionalFormatting>
        <x14:conditionalFormatting xmlns:xm="http://schemas.microsoft.com/office/excel/2006/main">
          <x14:cfRule type="dataBar" id="{82060A06-7029-4E24-B61C-447F79673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K2:K102</xm:sqref>
        </x14:conditionalFormatting>
        <x14:conditionalFormatting xmlns:xm="http://schemas.microsoft.com/office/excel/2006/main">
          <x14:cfRule type="dataBar" id="{68E416B8-A2C0-4FF5-8D7C-16B544E03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B0ED148-54E9-4817-8507-369256EA8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N2:N102</xm:sqref>
        </x14:conditionalFormatting>
        <x14:conditionalFormatting xmlns:xm="http://schemas.microsoft.com/office/excel/2006/main">
          <x14:cfRule type="dataBar" id="{64BD8990-8FCF-45E9-AEAA-31B0D2F9A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50CD43-645F-4601-87DA-A79C33263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8E33-2CC3-4A76-A44A-2C0028C00AE0}">
  <dimension ref="B1:Y50"/>
  <sheetViews>
    <sheetView zoomScale="55" zoomScaleNormal="55" workbookViewId="0">
      <selection activeCell="R4" sqref="R4:Y4"/>
    </sheetView>
  </sheetViews>
  <sheetFormatPr defaultRowHeight="14.4"/>
  <cols>
    <col min="8" max="8" width="3.6640625" customWidth="1"/>
  </cols>
  <sheetData>
    <row r="1" spans="2:25">
      <c r="B1" s="3" t="s">
        <v>42</v>
      </c>
    </row>
    <row r="2" spans="2:25">
      <c r="B2" t="s">
        <v>40</v>
      </c>
      <c r="C2" t="s">
        <v>41</v>
      </c>
    </row>
    <row r="3" spans="2:25">
      <c r="B3" s="3"/>
      <c r="C3" s="63" t="s">
        <v>35</v>
      </c>
      <c r="D3" s="63"/>
      <c r="E3" s="63"/>
      <c r="F3" s="63"/>
      <c r="G3" s="63"/>
      <c r="H3" s="54"/>
      <c r="I3" s="63" t="s">
        <v>35</v>
      </c>
      <c r="J3" s="63"/>
      <c r="K3" s="63"/>
      <c r="L3" s="63"/>
      <c r="M3" s="63"/>
      <c r="N3" s="63"/>
      <c r="O3" s="63"/>
      <c r="R3" s="50">
        <v>4</v>
      </c>
      <c r="S3" s="50">
        <v>7</v>
      </c>
      <c r="T3" s="50">
        <v>5</v>
      </c>
      <c r="U3" s="50">
        <v>3</v>
      </c>
      <c r="V3" s="50">
        <v>0</v>
      </c>
      <c r="W3" s="50">
        <v>2</v>
      </c>
      <c r="X3" s="50">
        <v>1</v>
      </c>
      <c r="Y3" s="50">
        <v>6</v>
      </c>
    </row>
    <row r="4" spans="2:25">
      <c r="B4" s="50"/>
      <c r="C4" s="50" t="s">
        <v>174</v>
      </c>
      <c r="D4" s="50" t="s">
        <v>175</v>
      </c>
      <c r="E4" s="50" t="s">
        <v>176</v>
      </c>
      <c r="F4" s="50" t="s">
        <v>177</v>
      </c>
      <c r="G4" s="50" t="s">
        <v>178</v>
      </c>
      <c r="H4" s="50"/>
      <c r="I4" s="50" t="s">
        <v>184</v>
      </c>
      <c r="J4" s="50" t="s">
        <v>185</v>
      </c>
      <c r="K4" s="50" t="s">
        <v>186</v>
      </c>
      <c r="L4" s="50" t="s">
        <v>187</v>
      </c>
      <c r="M4" s="50" t="s">
        <v>188</v>
      </c>
      <c r="N4" s="50" t="s">
        <v>189</v>
      </c>
      <c r="O4" s="50" t="s">
        <v>190</v>
      </c>
      <c r="R4" t="str">
        <f>R3&amp;", "</f>
        <v xml:space="preserve">4, </v>
      </c>
      <c r="S4" t="str">
        <f t="shared" ref="S4:Y4" si="0">S3&amp;", "</f>
        <v xml:space="preserve">7, </v>
      </c>
      <c r="T4" t="str">
        <f t="shared" si="0"/>
        <v xml:space="preserve">5, </v>
      </c>
      <c r="U4" t="str">
        <f t="shared" si="0"/>
        <v xml:space="preserve">3, </v>
      </c>
      <c r="V4" t="str">
        <f t="shared" si="0"/>
        <v xml:space="preserve">0, </v>
      </c>
      <c r="W4" t="str">
        <f t="shared" si="0"/>
        <v xml:space="preserve">2, </v>
      </c>
      <c r="X4" t="str">
        <f t="shared" si="0"/>
        <v xml:space="preserve">1, </v>
      </c>
      <c r="Y4" t="str">
        <f t="shared" si="0"/>
        <v xml:space="preserve">6, </v>
      </c>
    </row>
    <row r="5" spans="2:25" ht="63">
      <c r="B5" s="50"/>
      <c r="C5" s="51" t="s">
        <v>180</v>
      </c>
      <c r="D5" s="51" t="s">
        <v>179</v>
      </c>
      <c r="E5" s="55" t="s">
        <v>181</v>
      </c>
      <c r="F5" s="51" t="s">
        <v>182</v>
      </c>
      <c r="G5" s="51" t="s">
        <v>183</v>
      </c>
      <c r="H5" s="51"/>
      <c r="I5" s="60" t="s">
        <v>197</v>
      </c>
      <c r="J5" s="60" t="s">
        <v>191</v>
      </c>
      <c r="K5" s="60" t="s">
        <v>192</v>
      </c>
      <c r="L5" s="60" t="s">
        <v>193</v>
      </c>
      <c r="M5" s="60" t="s">
        <v>194</v>
      </c>
      <c r="N5" s="60" t="s">
        <v>195</v>
      </c>
      <c r="O5" s="60" t="s">
        <v>196</v>
      </c>
      <c r="P5" s="1"/>
      <c r="Q5" s="1"/>
    </row>
    <row r="6" spans="2:25" ht="72">
      <c r="B6" s="50"/>
      <c r="C6" s="51" t="str">
        <f>C4&amp;"："&amp;C5</f>
        <v>顺序1：基于经验设定</v>
      </c>
      <c r="D6" s="51" t="str">
        <f t="shared" ref="D6:G6" si="1">D4&amp;"："&amp;D5</f>
        <v>顺序2：杆件由短到长</v>
      </c>
      <c r="E6" s="51" t="str">
        <f t="shared" si="1"/>
        <v>顺序3：杆件搭建操作最便利顺序</v>
      </c>
      <c r="F6" s="51" t="str">
        <f t="shared" si="1"/>
        <v>顺序4：随机生成的序列中最稳定</v>
      </c>
      <c r="G6" s="51" t="str">
        <f t="shared" si="1"/>
        <v>顺序5：随机生成的序列中最高效</v>
      </c>
      <c r="H6" s="51"/>
      <c r="I6" s="51" t="str">
        <f t="shared" ref="I6:O6" si="2">I4&amp;"："&amp;I5</f>
        <v>Seq1：Normal method</v>
      </c>
      <c r="J6" s="51" t="str">
        <f t="shared" si="2"/>
        <v>Seq2：Most Stable (Random)</v>
      </c>
      <c r="K6" s="51" t="str">
        <f t="shared" si="2"/>
        <v>Seq3：Most Efficient (Random)</v>
      </c>
      <c r="L6" s="51" t="str">
        <f t="shared" si="2"/>
        <v>Seq4：Most Stable (Algo)</v>
      </c>
      <c r="M6" s="51" t="str">
        <f t="shared" si="2"/>
        <v>Seq5：Most Efficient (Algo)</v>
      </c>
      <c r="N6" s="51" t="str">
        <f t="shared" si="2"/>
        <v>Seq6：Short to Long</v>
      </c>
      <c r="O6" s="51" t="str">
        <f t="shared" si="2"/>
        <v>Seq7：Overall Optimized</v>
      </c>
      <c r="P6" s="1"/>
      <c r="Q6" s="1"/>
    </row>
    <row r="7" spans="2:25">
      <c r="B7" s="50" t="s">
        <v>0</v>
      </c>
      <c r="C7" s="51">
        <v>2</v>
      </c>
      <c r="D7" s="51">
        <v>0</v>
      </c>
      <c r="E7" s="51">
        <v>7</v>
      </c>
      <c r="F7" s="51">
        <v>7</v>
      </c>
      <c r="G7" s="51">
        <v>2</v>
      </c>
      <c r="H7" s="51"/>
      <c r="I7" s="51">
        <v>7</v>
      </c>
      <c r="J7" s="51">
        <v>7</v>
      </c>
      <c r="K7" s="51">
        <v>2</v>
      </c>
      <c r="L7" s="51" t="s">
        <v>160</v>
      </c>
      <c r="M7" s="51">
        <v>2</v>
      </c>
      <c r="N7" s="51">
        <v>0</v>
      </c>
      <c r="O7" s="50">
        <v>4</v>
      </c>
    </row>
    <row r="8" spans="2:25">
      <c r="B8" s="50" t="s">
        <v>1</v>
      </c>
      <c r="C8" s="51">
        <v>3</v>
      </c>
      <c r="D8" s="50">
        <v>1</v>
      </c>
      <c r="E8" s="50">
        <v>0</v>
      </c>
      <c r="F8" s="50">
        <v>0</v>
      </c>
      <c r="G8" s="50">
        <v>6</v>
      </c>
      <c r="H8" s="50"/>
      <c r="I8" s="50">
        <v>0</v>
      </c>
      <c r="J8" s="50">
        <v>0</v>
      </c>
      <c r="K8" s="50">
        <v>6</v>
      </c>
      <c r="L8" s="50" t="s">
        <v>161</v>
      </c>
      <c r="M8" s="50">
        <v>6</v>
      </c>
      <c r="N8" s="50">
        <v>1</v>
      </c>
      <c r="O8" s="50">
        <v>7</v>
      </c>
    </row>
    <row r="9" spans="2:25">
      <c r="B9" s="50" t="s">
        <v>2</v>
      </c>
      <c r="C9" s="50">
        <v>1</v>
      </c>
      <c r="D9" s="50">
        <v>2</v>
      </c>
      <c r="E9" s="50">
        <v>1</v>
      </c>
      <c r="F9" s="50">
        <v>4</v>
      </c>
      <c r="G9" s="50">
        <v>3</v>
      </c>
      <c r="H9" s="50"/>
      <c r="I9" s="50">
        <v>1</v>
      </c>
      <c r="J9" s="50">
        <v>4</v>
      </c>
      <c r="K9" s="50">
        <v>3</v>
      </c>
      <c r="L9" s="50" t="s">
        <v>162</v>
      </c>
      <c r="M9" s="50">
        <v>3</v>
      </c>
      <c r="N9" s="50">
        <v>2</v>
      </c>
      <c r="O9" s="50">
        <v>5</v>
      </c>
    </row>
    <row r="10" spans="2:25">
      <c r="B10" s="50" t="s">
        <v>3</v>
      </c>
      <c r="C10" s="50">
        <v>0</v>
      </c>
      <c r="D10" s="50">
        <v>3</v>
      </c>
      <c r="E10" s="50">
        <v>3</v>
      </c>
      <c r="F10" s="50">
        <v>3</v>
      </c>
      <c r="G10" s="50">
        <v>5</v>
      </c>
      <c r="H10" s="50"/>
      <c r="I10" s="50">
        <v>3</v>
      </c>
      <c r="J10" s="50">
        <v>3</v>
      </c>
      <c r="K10" s="50">
        <v>5</v>
      </c>
      <c r="L10" s="50" t="s">
        <v>163</v>
      </c>
      <c r="M10" s="51">
        <v>0</v>
      </c>
      <c r="N10" s="50">
        <v>3</v>
      </c>
      <c r="O10" s="50">
        <v>3</v>
      </c>
    </row>
    <row r="11" spans="2:25">
      <c r="B11" s="50" t="s">
        <v>4</v>
      </c>
      <c r="C11" s="51">
        <v>4</v>
      </c>
      <c r="D11" s="50">
        <v>7</v>
      </c>
      <c r="E11" s="50">
        <v>2</v>
      </c>
      <c r="F11" s="50">
        <v>2</v>
      </c>
      <c r="G11" s="50">
        <v>7</v>
      </c>
      <c r="H11" s="50"/>
      <c r="I11" s="50">
        <v>2</v>
      </c>
      <c r="J11" s="50">
        <v>2</v>
      </c>
      <c r="K11" s="50">
        <v>7</v>
      </c>
      <c r="L11" s="50" t="s">
        <v>164</v>
      </c>
      <c r="M11" s="51">
        <v>1</v>
      </c>
      <c r="N11" s="50">
        <v>7</v>
      </c>
      <c r="O11" s="50">
        <v>0</v>
      </c>
    </row>
    <row r="12" spans="2:25">
      <c r="B12" s="50" t="s">
        <v>5</v>
      </c>
      <c r="C12" s="51">
        <v>5</v>
      </c>
      <c r="D12" s="50">
        <v>4</v>
      </c>
      <c r="E12" s="50">
        <v>5</v>
      </c>
      <c r="F12" s="50">
        <v>1</v>
      </c>
      <c r="G12" s="50">
        <v>1</v>
      </c>
      <c r="H12" s="50"/>
      <c r="I12" s="50">
        <v>5</v>
      </c>
      <c r="J12" s="50">
        <v>1</v>
      </c>
      <c r="K12" s="50">
        <v>1</v>
      </c>
      <c r="L12" s="50" t="s">
        <v>165</v>
      </c>
      <c r="M12" s="51">
        <v>7</v>
      </c>
      <c r="N12" s="50">
        <v>4</v>
      </c>
      <c r="O12" s="50">
        <v>2</v>
      </c>
    </row>
    <row r="13" spans="2:25">
      <c r="B13" s="50" t="s">
        <v>6</v>
      </c>
      <c r="C13" s="51">
        <v>6</v>
      </c>
      <c r="D13" s="50">
        <v>5</v>
      </c>
      <c r="E13" s="50">
        <v>4</v>
      </c>
      <c r="F13" s="50">
        <v>5</v>
      </c>
      <c r="G13" s="50">
        <v>0</v>
      </c>
      <c r="H13" s="50"/>
      <c r="I13" s="50">
        <v>4</v>
      </c>
      <c r="J13" s="50">
        <v>5</v>
      </c>
      <c r="K13" s="50">
        <v>0</v>
      </c>
      <c r="L13" s="50" t="s">
        <v>166</v>
      </c>
      <c r="M13" s="51">
        <v>4</v>
      </c>
      <c r="N13" s="50">
        <v>5</v>
      </c>
      <c r="O13" s="50">
        <v>1</v>
      </c>
    </row>
    <row r="14" spans="2:25">
      <c r="B14" s="50" t="s">
        <v>7</v>
      </c>
      <c r="C14" s="51">
        <v>7</v>
      </c>
      <c r="D14" s="50">
        <v>6</v>
      </c>
      <c r="E14" s="50">
        <v>6</v>
      </c>
      <c r="F14" s="50">
        <v>6</v>
      </c>
      <c r="G14" s="50">
        <v>4</v>
      </c>
      <c r="H14" s="50"/>
      <c r="I14" s="50">
        <v>6</v>
      </c>
      <c r="J14" s="50">
        <v>6</v>
      </c>
      <c r="K14" s="50">
        <v>4</v>
      </c>
      <c r="L14" s="50" t="s">
        <v>167</v>
      </c>
      <c r="M14" s="51">
        <v>5</v>
      </c>
      <c r="N14" s="50">
        <v>6</v>
      </c>
      <c r="O14" s="50">
        <v>6</v>
      </c>
    </row>
    <row r="15" spans="2:25">
      <c r="B15" s="50" t="s">
        <v>0</v>
      </c>
      <c r="C15" s="50">
        <v>5.4350519999999998</v>
      </c>
      <c r="D15" s="50">
        <v>4.7926789999999997</v>
      </c>
      <c r="E15" s="50">
        <v>4.7926789999999997</v>
      </c>
      <c r="F15" s="50">
        <v>4.5961499999999997</v>
      </c>
      <c r="G15" s="50">
        <v>5.4350519999999998</v>
      </c>
      <c r="H15" s="50"/>
      <c r="I15" s="50">
        <v>4.7926789999999997</v>
      </c>
      <c r="J15" s="50">
        <v>4.5961499999999997</v>
      </c>
      <c r="K15" s="50">
        <v>5.4350519999999998</v>
      </c>
      <c r="L15" s="50">
        <v>4.7926789999999997</v>
      </c>
      <c r="M15" s="50">
        <v>5.4350519999999998</v>
      </c>
      <c r="N15" s="50">
        <v>4.7926789999999997</v>
      </c>
      <c r="O15" s="50">
        <v>4.7926789999999997</v>
      </c>
      <c r="R15" s="57"/>
    </row>
    <row r="16" spans="2:25">
      <c r="B16" s="50" t="s">
        <v>1</v>
      </c>
      <c r="C16" s="50">
        <v>2.0128219999999999</v>
      </c>
      <c r="D16" s="50">
        <v>3.229336</v>
      </c>
      <c r="E16" s="50">
        <v>3.229336</v>
      </c>
      <c r="F16" s="50">
        <v>4.7927960000000001</v>
      </c>
      <c r="G16" s="50">
        <v>0.98283799999999999</v>
      </c>
      <c r="H16" s="50"/>
      <c r="I16" s="50">
        <v>3.229336</v>
      </c>
      <c r="J16" s="50">
        <v>4.7927960000000001</v>
      </c>
      <c r="K16" s="50">
        <v>0.98283799999999999</v>
      </c>
      <c r="L16" s="50">
        <v>4.792656</v>
      </c>
      <c r="M16" s="50">
        <v>0.98283799999999999</v>
      </c>
      <c r="N16" s="50">
        <v>3.229336</v>
      </c>
      <c r="O16" s="50">
        <v>3.0890499999999999</v>
      </c>
    </row>
    <row r="17" spans="2:15">
      <c r="B17" s="50" t="s">
        <v>2</v>
      </c>
      <c r="C17" s="50">
        <v>1.2747200000000001</v>
      </c>
      <c r="D17" s="50">
        <v>2.6642220000000001</v>
      </c>
      <c r="E17" s="50">
        <v>1.1000369999999999</v>
      </c>
      <c r="F17" s="50">
        <v>0.64704099999999998</v>
      </c>
      <c r="G17" s="50">
        <v>0.36049700000000001</v>
      </c>
      <c r="H17" s="50"/>
      <c r="I17" s="50">
        <v>1.1000369999999999</v>
      </c>
      <c r="J17" s="50">
        <v>0.64704099999999998</v>
      </c>
      <c r="K17" s="50">
        <v>0.36049700000000001</v>
      </c>
      <c r="L17" s="50">
        <v>3.2018040000000001</v>
      </c>
      <c r="M17" s="50">
        <v>0.36049700000000001</v>
      </c>
      <c r="N17" s="50">
        <v>2.6642220000000001</v>
      </c>
      <c r="O17" s="50">
        <v>1.099634</v>
      </c>
    </row>
    <row r="18" spans="2:15">
      <c r="B18" s="50" t="s">
        <v>3</v>
      </c>
      <c r="C18" s="50">
        <v>0.76468499999999995</v>
      </c>
      <c r="D18" s="50">
        <v>0.78812599999999999</v>
      </c>
      <c r="E18" s="50">
        <v>0.77356599999999998</v>
      </c>
      <c r="F18" s="50">
        <v>0.20482800000000001</v>
      </c>
      <c r="G18" s="50">
        <v>0.21041899999999999</v>
      </c>
      <c r="H18" s="50"/>
      <c r="I18" s="50">
        <v>0.77356599999999998</v>
      </c>
      <c r="J18" s="50">
        <v>0.20482800000000001</v>
      </c>
      <c r="K18" s="50">
        <v>0.21041899999999999</v>
      </c>
      <c r="L18" s="50">
        <v>1.4100550000000001</v>
      </c>
      <c r="M18" s="50">
        <v>0.36063800000000001</v>
      </c>
      <c r="N18" s="50">
        <v>0.78812599999999999</v>
      </c>
      <c r="O18" s="50">
        <v>1.124396</v>
      </c>
    </row>
    <row r="19" spans="2:15">
      <c r="B19" s="50" t="s">
        <v>4</v>
      </c>
      <c r="C19" s="50">
        <v>0.50732200000000005</v>
      </c>
      <c r="D19" s="50">
        <v>0.78146199999999999</v>
      </c>
      <c r="E19" s="50">
        <v>0.203676</v>
      </c>
      <c r="F19" s="50">
        <v>0.29330899999999999</v>
      </c>
      <c r="G19" s="50">
        <v>0.20981900000000001</v>
      </c>
      <c r="H19" s="50"/>
      <c r="I19" s="50">
        <v>0.203676</v>
      </c>
      <c r="J19" s="50">
        <v>0.29330899999999999</v>
      </c>
      <c r="K19" s="50">
        <v>0.20981900000000001</v>
      </c>
      <c r="L19" s="50">
        <v>0.55003800000000003</v>
      </c>
      <c r="M19" s="50">
        <v>0.17671600000000001</v>
      </c>
      <c r="N19" s="50">
        <v>0.78146199999999999</v>
      </c>
      <c r="O19" s="50">
        <v>0.76373400000000002</v>
      </c>
    </row>
    <row r="20" spans="2:15">
      <c r="B20" s="50" t="s">
        <v>5</v>
      </c>
      <c r="C20" s="50">
        <v>0.114508</v>
      </c>
      <c r="D20" s="50">
        <v>0.50642399999999999</v>
      </c>
      <c r="E20" s="50">
        <v>0.121627</v>
      </c>
      <c r="F20" s="50">
        <v>0.49270399999999998</v>
      </c>
      <c r="G20" s="50">
        <v>0.110385</v>
      </c>
      <c r="H20" s="50"/>
      <c r="I20" s="50">
        <v>0.121627</v>
      </c>
      <c r="J20" s="50">
        <v>0.49270399999999998</v>
      </c>
      <c r="K20" s="50">
        <v>0.110385</v>
      </c>
      <c r="L20" s="50">
        <v>0.23960200000000001</v>
      </c>
      <c r="M20" s="50">
        <v>0.17701700000000001</v>
      </c>
      <c r="N20" s="50">
        <v>0.50642399999999999</v>
      </c>
      <c r="O20" s="50">
        <v>0.18515699999999999</v>
      </c>
    </row>
    <row r="21" spans="2:15">
      <c r="B21" s="50" t="s">
        <v>6</v>
      </c>
      <c r="C21" s="50">
        <v>5.1429999999999997E-2</v>
      </c>
      <c r="D21" s="50">
        <v>0.10474</v>
      </c>
      <c r="E21" s="50">
        <v>5.1931999999999999E-2</v>
      </c>
      <c r="F21" s="50">
        <v>0.104811</v>
      </c>
      <c r="G21" s="50">
        <v>0.110385</v>
      </c>
      <c r="H21" s="50"/>
      <c r="I21" s="50">
        <v>5.1931999999999999E-2</v>
      </c>
      <c r="J21" s="50">
        <v>0.104811</v>
      </c>
      <c r="K21" s="50">
        <v>0.110385</v>
      </c>
      <c r="L21" s="50">
        <v>0.11407299999999999</v>
      </c>
      <c r="M21" s="50">
        <v>0.10972999999999999</v>
      </c>
      <c r="N21" s="50">
        <v>0.10474</v>
      </c>
      <c r="O21" s="50">
        <v>0.12991800000000001</v>
      </c>
    </row>
    <row r="22" spans="2:15">
      <c r="B22" s="50" t="s">
        <v>7</v>
      </c>
      <c r="C22" s="50">
        <v>5.1284999999999997E-2</v>
      </c>
      <c r="D22" s="50">
        <v>5.1605999999999999E-2</v>
      </c>
      <c r="E22" s="50">
        <v>5.1769999999999997E-2</v>
      </c>
      <c r="F22" s="50">
        <v>5.1672999999999997E-2</v>
      </c>
      <c r="G22" s="50">
        <v>5.0859000000000001E-2</v>
      </c>
      <c r="H22" s="50"/>
      <c r="I22" s="50">
        <v>5.1769999999999997E-2</v>
      </c>
      <c r="J22" s="50">
        <v>5.1672999999999997E-2</v>
      </c>
      <c r="K22" s="50">
        <v>5.0859000000000001E-2</v>
      </c>
      <c r="L22" s="50">
        <v>5.0458000000000003E-2</v>
      </c>
      <c r="M22" s="50">
        <v>5.1033000000000002E-2</v>
      </c>
      <c r="N22" s="50">
        <v>5.1605999999999999E-2</v>
      </c>
      <c r="O22" s="50">
        <v>5.1414000000000001E-2</v>
      </c>
    </row>
    <row r="23" spans="2:15">
      <c r="B23" s="49" t="s">
        <v>158</v>
      </c>
      <c r="C23" s="50">
        <f>MAX(C15:C22)</f>
        <v>5.4350519999999998</v>
      </c>
      <c r="D23" s="50">
        <f>MAX(D15:D22)</f>
        <v>4.7926789999999997</v>
      </c>
      <c r="E23" s="50">
        <f t="shared" ref="E23:N23" si="3">MAX(E15:E22)</f>
        <v>4.7926789999999997</v>
      </c>
      <c r="F23" s="50">
        <f t="shared" si="3"/>
        <v>4.7927960000000001</v>
      </c>
      <c r="G23" s="50">
        <f t="shared" si="3"/>
        <v>5.4350519999999998</v>
      </c>
      <c r="H23" s="50"/>
      <c r="I23" s="50">
        <f t="shared" si="3"/>
        <v>4.7926789999999997</v>
      </c>
      <c r="J23" s="50">
        <f t="shared" si="3"/>
        <v>4.7927960000000001</v>
      </c>
      <c r="K23" s="50">
        <f t="shared" si="3"/>
        <v>5.4350519999999998</v>
      </c>
      <c r="L23" s="50">
        <f t="shared" si="3"/>
        <v>4.7926789999999997</v>
      </c>
      <c r="M23" s="50">
        <f t="shared" si="3"/>
        <v>5.4350519999999998</v>
      </c>
      <c r="N23" s="50">
        <f t="shared" si="3"/>
        <v>4.7926789999999997</v>
      </c>
      <c r="O23" s="50">
        <f>MAX(O15:O22)</f>
        <v>4.7926789999999997</v>
      </c>
    </row>
    <row r="24" spans="2:15">
      <c r="B24" s="49" t="s">
        <v>38</v>
      </c>
      <c r="C24" s="50">
        <f>SUM(C15:C22)/8</f>
        <v>1.276478</v>
      </c>
      <c r="D24" s="50">
        <f t="shared" ref="D24:N24" si="4">SUM(D15:D22)/8</f>
        <v>1.614824375</v>
      </c>
      <c r="E24" s="50">
        <f t="shared" si="4"/>
        <v>1.2905778750000001</v>
      </c>
      <c r="F24" s="50">
        <f t="shared" si="4"/>
        <v>1.3979140000000001</v>
      </c>
      <c r="G24" s="50">
        <f t="shared" si="4"/>
        <v>0.93378174999999997</v>
      </c>
      <c r="H24" s="50"/>
      <c r="I24" s="50">
        <f t="shared" si="4"/>
        <v>1.2905778750000001</v>
      </c>
      <c r="J24" s="50">
        <f t="shared" si="4"/>
        <v>1.3979140000000001</v>
      </c>
      <c r="K24" s="50">
        <f t="shared" si="4"/>
        <v>0.93378174999999997</v>
      </c>
      <c r="L24" s="50">
        <f t="shared" si="4"/>
        <v>1.893920625</v>
      </c>
      <c r="M24" s="50">
        <f t="shared" si="4"/>
        <v>0.95669012499999995</v>
      </c>
      <c r="N24" s="50">
        <f t="shared" si="4"/>
        <v>1.614824375</v>
      </c>
      <c r="O24" s="50">
        <f t="shared" ref="O24" si="5">SUM(O15:O22)/8</f>
        <v>1.4044977499999998</v>
      </c>
    </row>
    <row r="25" spans="2:15">
      <c r="B25" s="49" t="s">
        <v>157</v>
      </c>
      <c r="C25" s="50">
        <v>22.678571428571427</v>
      </c>
      <c r="D25" s="50">
        <v>25.571428571428569</v>
      </c>
      <c r="E25" s="50">
        <v>26.928571428571427</v>
      </c>
      <c r="F25" s="50">
        <v>25.999999999999996</v>
      </c>
      <c r="G25" s="50">
        <v>21.035714285714285</v>
      </c>
      <c r="H25" s="50"/>
      <c r="I25" s="50">
        <v>26.928571428571427</v>
      </c>
      <c r="J25" s="50">
        <v>25.999999999999996</v>
      </c>
      <c r="K25" s="50">
        <v>21.035714285714285</v>
      </c>
      <c r="L25" s="50">
        <v>26.392857142857146</v>
      </c>
      <c r="M25" s="50">
        <v>21.964285714285715</v>
      </c>
      <c r="N25" s="50">
        <v>25.571428571428569</v>
      </c>
      <c r="O25" s="50">
        <v>23.821428571428573</v>
      </c>
    </row>
    <row r="26" spans="2:15">
      <c r="B26" s="49" t="s">
        <v>156</v>
      </c>
      <c r="C26" s="50">
        <v>5.4350519999999998</v>
      </c>
      <c r="D26" s="50">
        <v>4.7926789999999997</v>
      </c>
      <c r="E26" s="50">
        <v>4.7926789999999997</v>
      </c>
      <c r="F26" s="50">
        <v>4.5961499999999997</v>
      </c>
      <c r="G26" s="50">
        <v>5.4350519999999998</v>
      </c>
      <c r="H26" s="50"/>
      <c r="I26" s="50">
        <f>I15</f>
        <v>4.7926789999999997</v>
      </c>
      <c r="J26" s="50">
        <f t="shared" ref="J26:O26" si="6">J15</f>
        <v>4.5961499999999997</v>
      </c>
      <c r="K26" s="50">
        <f t="shared" si="6"/>
        <v>5.4350519999999998</v>
      </c>
      <c r="L26" s="50">
        <f t="shared" si="6"/>
        <v>4.7926789999999997</v>
      </c>
      <c r="M26" s="50">
        <f t="shared" si="6"/>
        <v>5.4350519999999998</v>
      </c>
      <c r="N26" s="50">
        <f t="shared" si="6"/>
        <v>4.7926789999999997</v>
      </c>
      <c r="O26" s="50">
        <f t="shared" si="6"/>
        <v>4.7926789999999997</v>
      </c>
    </row>
    <row r="27" spans="2:15">
      <c r="B27" s="50"/>
      <c r="C27" s="50">
        <v>4.2857142857142856</v>
      </c>
      <c r="D27" s="50">
        <v>7.4285714285714288</v>
      </c>
      <c r="E27" s="50">
        <v>8</v>
      </c>
      <c r="F27" s="50">
        <v>8</v>
      </c>
      <c r="G27" s="50">
        <v>4.2857142857142856</v>
      </c>
      <c r="H27" s="50"/>
      <c r="I27" s="50">
        <v>8</v>
      </c>
      <c r="J27" s="50">
        <v>8</v>
      </c>
      <c r="K27" s="50">
        <v>4.2857142857142856</v>
      </c>
      <c r="L27" s="50">
        <v>7.4285714285714288</v>
      </c>
      <c r="M27" s="50">
        <v>4.2857142857142856</v>
      </c>
      <c r="N27" s="50">
        <v>7.4285714285714288</v>
      </c>
      <c r="O27" s="50">
        <v>3.4285714285714284</v>
      </c>
    </row>
    <row r="28" spans="2:15">
      <c r="B28" s="50"/>
      <c r="C28" s="50">
        <v>4.75</v>
      </c>
      <c r="D28" s="50">
        <v>5</v>
      </c>
      <c r="E28" s="50">
        <v>6.5</v>
      </c>
      <c r="F28" s="50">
        <v>6.5</v>
      </c>
      <c r="G28" s="50">
        <v>1.75</v>
      </c>
      <c r="H28" s="50"/>
      <c r="I28" s="50">
        <v>6.5</v>
      </c>
      <c r="J28" s="50">
        <v>6.5</v>
      </c>
      <c r="K28" s="50">
        <v>1.75</v>
      </c>
      <c r="L28" s="50">
        <v>7</v>
      </c>
      <c r="M28" s="50">
        <v>1.75</v>
      </c>
      <c r="N28" s="50">
        <v>5</v>
      </c>
      <c r="O28" s="50">
        <v>7</v>
      </c>
    </row>
    <row r="29" spans="2:15">
      <c r="B29" s="50"/>
      <c r="C29" s="50">
        <v>4.2857142857142856</v>
      </c>
      <c r="D29" s="50">
        <v>3.2142857142857144</v>
      </c>
      <c r="E29" s="50">
        <v>4.2857142857142856</v>
      </c>
      <c r="F29" s="50">
        <v>2.5714285714285712</v>
      </c>
      <c r="G29" s="50">
        <v>4.0714285714285712</v>
      </c>
      <c r="H29" s="50"/>
      <c r="I29" s="50">
        <v>4.2857142857142856</v>
      </c>
      <c r="J29" s="50">
        <v>2.5714285714285712</v>
      </c>
      <c r="K29" s="50">
        <v>4.0714285714285712</v>
      </c>
      <c r="L29" s="50">
        <v>4.2857142857142856</v>
      </c>
      <c r="M29" s="50">
        <v>4.0714285714285712</v>
      </c>
      <c r="N29" s="50">
        <v>3.2142857142857144</v>
      </c>
      <c r="O29" s="50">
        <v>3</v>
      </c>
    </row>
    <row r="30" spans="2:15">
      <c r="B30" s="50"/>
      <c r="C30" s="50">
        <v>4.6428571428571432</v>
      </c>
      <c r="D30" s="50">
        <v>3.3928571428571432</v>
      </c>
      <c r="E30" s="50">
        <v>3.3928571428571432</v>
      </c>
      <c r="F30" s="50">
        <v>3.3928571428571432</v>
      </c>
      <c r="G30" s="50">
        <v>2.5</v>
      </c>
      <c r="H30" s="50"/>
      <c r="I30" s="50">
        <v>3.3928571428571432</v>
      </c>
      <c r="J30" s="50">
        <v>3.3928571428571432</v>
      </c>
      <c r="K30" s="50">
        <v>2.5</v>
      </c>
      <c r="L30" s="50">
        <v>2.1428571428571428</v>
      </c>
      <c r="M30" s="50">
        <v>4.6428571428571432</v>
      </c>
      <c r="N30" s="50">
        <v>3.3928571428571432</v>
      </c>
      <c r="O30" s="50">
        <v>3.3928571428571432</v>
      </c>
    </row>
    <row r="31" spans="2:15">
      <c r="B31" s="50"/>
      <c r="C31" s="50">
        <v>1.7142857142857142</v>
      </c>
      <c r="D31" s="50">
        <v>4</v>
      </c>
      <c r="E31" s="50">
        <v>2.1428571428571428</v>
      </c>
      <c r="F31" s="50">
        <v>2.1428571428571428</v>
      </c>
      <c r="G31" s="50">
        <v>4</v>
      </c>
      <c r="H31" s="50"/>
      <c r="I31" s="50">
        <v>2.1428571428571428</v>
      </c>
      <c r="J31" s="50">
        <v>2.1428571428571428</v>
      </c>
      <c r="K31" s="50">
        <v>4</v>
      </c>
      <c r="L31" s="50">
        <v>2.7142857142857144</v>
      </c>
      <c r="M31" s="50">
        <v>2.8571428571428572</v>
      </c>
      <c r="N31" s="50">
        <v>4</v>
      </c>
      <c r="O31" s="50">
        <v>3.7142857142857144</v>
      </c>
    </row>
    <row r="32" spans="2:15">
      <c r="B32" s="50"/>
      <c r="C32" s="50">
        <v>1.5</v>
      </c>
      <c r="D32" s="50">
        <v>1.2857142857142856</v>
      </c>
      <c r="E32" s="50">
        <v>1.5</v>
      </c>
      <c r="F32" s="50">
        <v>2.1428571428571428</v>
      </c>
      <c r="G32" s="50">
        <v>2.1428571428571428</v>
      </c>
      <c r="H32" s="50"/>
      <c r="I32" s="50">
        <v>1.5</v>
      </c>
      <c r="J32" s="50">
        <v>2.1428571428571428</v>
      </c>
      <c r="K32" s="50">
        <v>2.1428571428571428</v>
      </c>
      <c r="L32" s="50">
        <v>1.5</v>
      </c>
      <c r="M32" s="50">
        <v>3</v>
      </c>
      <c r="N32" s="50">
        <v>1.2857142857142856</v>
      </c>
      <c r="O32" s="50">
        <v>1.6071428571428572</v>
      </c>
    </row>
    <row r="33" spans="2:15">
      <c r="B33" s="50"/>
      <c r="C33" s="50">
        <v>0.5</v>
      </c>
      <c r="D33" s="50">
        <v>1</v>
      </c>
      <c r="E33" s="50">
        <v>0.8571428571428571</v>
      </c>
      <c r="F33" s="50">
        <v>1</v>
      </c>
      <c r="G33" s="50">
        <v>1.8571428571428572</v>
      </c>
      <c r="H33" s="50"/>
      <c r="I33" s="50">
        <v>0.8571428571428571</v>
      </c>
      <c r="J33" s="50">
        <v>1</v>
      </c>
      <c r="K33" s="50">
        <v>1.8571428571428572</v>
      </c>
      <c r="L33" s="50">
        <v>1.0714285714285714</v>
      </c>
      <c r="M33" s="50">
        <v>0.8571428571428571</v>
      </c>
      <c r="N33" s="50">
        <v>1</v>
      </c>
      <c r="O33" s="50">
        <v>1.4285714285714286</v>
      </c>
    </row>
    <row r="34" spans="2:15">
      <c r="B34" s="50"/>
      <c r="C34" s="50">
        <v>1</v>
      </c>
      <c r="D34" s="50">
        <v>0.25</v>
      </c>
      <c r="E34" s="50">
        <v>0.25</v>
      </c>
      <c r="F34" s="50">
        <v>0.25</v>
      </c>
      <c r="G34" s="50">
        <v>0.42857142857142855</v>
      </c>
      <c r="H34" s="50"/>
      <c r="I34" s="50">
        <v>0.25</v>
      </c>
      <c r="J34" s="50">
        <v>0.25</v>
      </c>
      <c r="K34" s="50">
        <v>0.42857142857142855</v>
      </c>
      <c r="L34" s="50">
        <v>0.25</v>
      </c>
      <c r="M34" s="50">
        <v>0.5</v>
      </c>
      <c r="N34" s="50">
        <v>0.25</v>
      </c>
      <c r="O34" s="50">
        <v>0.25</v>
      </c>
    </row>
    <row r="35" spans="2:15">
      <c r="B35" s="49" t="s">
        <v>199</v>
      </c>
      <c r="C35" s="50">
        <f>C23/MAX($C23:$G23)</f>
        <v>1</v>
      </c>
      <c r="D35" s="50">
        <f t="shared" ref="D35:G35" si="7">D23/MAX($C23:$G23)</f>
        <v>0.88180922648026183</v>
      </c>
      <c r="E35" s="50">
        <f t="shared" si="7"/>
        <v>0.88180922648026183</v>
      </c>
      <c r="F35" s="50">
        <f t="shared" si="7"/>
        <v>0.88183075341321482</v>
      </c>
      <c r="G35" s="50">
        <f t="shared" si="7"/>
        <v>1</v>
      </c>
      <c r="H35" s="50"/>
      <c r="I35" s="50">
        <f>I23/MAX($I23:$O23)</f>
        <v>0.88180922648026183</v>
      </c>
      <c r="J35" s="50">
        <f t="shared" ref="J35:N35" si="8">J23/MAX($I23:$O23)</f>
        <v>0.88183075341321482</v>
      </c>
      <c r="K35" s="50">
        <f t="shared" si="8"/>
        <v>1</v>
      </c>
      <c r="L35" s="50">
        <f t="shared" si="8"/>
        <v>0.88180922648026183</v>
      </c>
      <c r="M35" s="50">
        <f t="shared" si="8"/>
        <v>1</v>
      </c>
      <c r="N35" s="50">
        <f t="shared" si="8"/>
        <v>0.88180922648026183</v>
      </c>
      <c r="O35" s="50">
        <f t="shared" ref="O35" si="9">O23/MAX($I23:$O23)</f>
        <v>0.88180922648026183</v>
      </c>
    </row>
    <row r="36" spans="2:15">
      <c r="B36" s="49" t="s">
        <v>198</v>
      </c>
      <c r="C36" s="50">
        <f>C24/MAX($C24:$G24)</f>
        <v>0.79047481556624388</v>
      </c>
      <c r="D36" s="50">
        <f t="shared" ref="D36:G36" si="10">D24/MAX($C24:$G24)</f>
        <v>1</v>
      </c>
      <c r="E36" s="50">
        <f t="shared" si="10"/>
        <v>0.79920633784091855</v>
      </c>
      <c r="F36" s="50">
        <f t="shared" si="10"/>
        <v>0.86567556301594728</v>
      </c>
      <c r="G36" s="50">
        <f t="shared" si="10"/>
        <v>0.57825591714888502</v>
      </c>
      <c r="H36" s="50"/>
      <c r="I36" s="50">
        <f>I24/MAX($I24:$O24)</f>
        <v>0.68143187098984159</v>
      </c>
      <c r="J36" s="50">
        <f t="shared" ref="J36:N36" si="11">J24/MAX($I24:$O24)</f>
        <v>0.73810590662953479</v>
      </c>
      <c r="K36" s="50">
        <f t="shared" si="11"/>
        <v>0.49304165004275191</v>
      </c>
      <c r="L36" s="50">
        <f t="shared" si="11"/>
        <v>1</v>
      </c>
      <c r="M36" s="50">
        <f t="shared" si="11"/>
        <v>0.50513739191155382</v>
      </c>
      <c r="N36" s="50">
        <f t="shared" si="11"/>
        <v>0.85263571961998141</v>
      </c>
      <c r="O36" s="50">
        <f t="shared" ref="O36" si="12">O24/MAX($I24:$O24)</f>
        <v>0.74158216107921615</v>
      </c>
    </row>
    <row r="37" spans="2:15">
      <c r="B37" s="49" t="s">
        <v>200</v>
      </c>
      <c r="C37" s="50">
        <f>1-(C25/MIN($C$25:$G$25)-1)</f>
        <v>0.92190152801358227</v>
      </c>
      <c r="D37" s="50">
        <f t="shared" ref="D37:G37" si="13">1-(D25/MIN($C$25:$G$25)-1)</f>
        <v>0.78438030560271654</v>
      </c>
      <c r="E37" s="50">
        <f t="shared" si="13"/>
        <v>0.71986417657045831</v>
      </c>
      <c r="F37" s="50">
        <f t="shared" si="13"/>
        <v>0.76400679117147718</v>
      </c>
      <c r="G37" s="50">
        <f t="shared" si="13"/>
        <v>1</v>
      </c>
      <c r="H37" s="50"/>
      <c r="I37" s="50">
        <f>1-(I25/MIN($I$25:$O$25)-1)</f>
        <v>0.71986417657045831</v>
      </c>
      <c r="J37" s="50">
        <f t="shared" ref="J37:N37" si="14">1-(J25/MIN($I$25:$O$25)-1)</f>
        <v>0.76400679117147718</v>
      </c>
      <c r="K37" s="50">
        <f t="shared" si="14"/>
        <v>1</v>
      </c>
      <c r="L37" s="50">
        <f t="shared" si="14"/>
        <v>0.74533106960950746</v>
      </c>
      <c r="M37" s="50">
        <f t="shared" si="14"/>
        <v>0.95585738539898113</v>
      </c>
      <c r="N37" s="50">
        <f t="shared" si="14"/>
        <v>0.78438030560271654</v>
      </c>
      <c r="O37" s="50">
        <f t="shared" ref="O37" si="15">1-(O25/MIN($I$25:$O$25)-1)</f>
        <v>0.86757215619694383</v>
      </c>
    </row>
    <row r="38" spans="2:15">
      <c r="B38" s="49" t="s">
        <v>201</v>
      </c>
      <c r="C38" s="50">
        <f>C26/MAX($C26:$G26)</f>
        <v>1</v>
      </c>
      <c r="D38" s="50">
        <f t="shared" ref="D38:G38" si="16">D26/MAX($C26:$G26)</f>
        <v>0.88180922648026183</v>
      </c>
      <c r="E38" s="50">
        <f t="shared" si="16"/>
        <v>0.88180922648026183</v>
      </c>
      <c r="F38" s="50">
        <f t="shared" si="16"/>
        <v>0.8456496828365212</v>
      </c>
      <c r="G38" s="50">
        <f t="shared" si="16"/>
        <v>1</v>
      </c>
      <c r="H38" s="50"/>
      <c r="I38" s="50">
        <f>I26/MAX($I26:$O26)</f>
        <v>0.88180922648026183</v>
      </c>
      <c r="J38" s="50">
        <f t="shared" ref="J38:N38" si="17">J26/MAX($I26:$O26)</f>
        <v>0.8456496828365212</v>
      </c>
      <c r="K38" s="50">
        <f t="shared" si="17"/>
        <v>1</v>
      </c>
      <c r="L38" s="50">
        <f t="shared" si="17"/>
        <v>0.88180922648026183</v>
      </c>
      <c r="M38" s="50">
        <f t="shared" si="17"/>
        <v>1</v>
      </c>
      <c r="N38" s="50">
        <f t="shared" si="17"/>
        <v>0.88180922648026183</v>
      </c>
      <c r="O38" s="50">
        <f t="shared" ref="O38" si="18">O26/MAX($I26:$O26)</f>
        <v>0.88180922648026183</v>
      </c>
    </row>
    <row r="41" spans="2:15">
      <c r="B41" s="3" t="s">
        <v>32</v>
      </c>
    </row>
    <row r="42" spans="2:15" ht="28.8" customHeight="1">
      <c r="B42" s="49" t="s">
        <v>49</v>
      </c>
      <c r="C42" s="49" t="s">
        <v>43</v>
      </c>
      <c r="D42" s="49" t="s">
        <v>44</v>
      </c>
      <c r="E42" s="49" t="s">
        <v>45</v>
      </c>
      <c r="F42" s="49" t="s">
        <v>46</v>
      </c>
      <c r="G42" s="58" t="s">
        <v>47</v>
      </c>
      <c r="H42" s="49"/>
      <c r="J42" s="49" t="s">
        <v>48</v>
      </c>
    </row>
    <row r="43" spans="2:15">
      <c r="B43" s="50">
        <v>0</v>
      </c>
      <c r="C43" s="50">
        <v>4.7926789999999997</v>
      </c>
      <c r="D43" s="50">
        <v>6.9015380000000004</v>
      </c>
      <c r="E43" s="50">
        <v>12</v>
      </c>
      <c r="F43" s="50"/>
      <c r="G43" s="50">
        <v>26</v>
      </c>
      <c r="H43" s="50"/>
      <c r="I43" s="50">
        <v>0.9285714285714286</v>
      </c>
      <c r="J43" s="50">
        <v>8</v>
      </c>
    </row>
    <row r="44" spans="2:15">
      <c r="B44" s="50">
        <v>1</v>
      </c>
      <c r="C44" s="50">
        <v>5.1531089999999997</v>
      </c>
      <c r="D44" s="50">
        <v>7.0796210000000004</v>
      </c>
      <c r="E44" s="50">
        <v>12</v>
      </c>
      <c r="F44" s="50"/>
      <c r="G44" s="50">
        <v>20</v>
      </c>
      <c r="H44" s="50"/>
      <c r="I44" s="50">
        <v>0.7142857142857143</v>
      </c>
      <c r="J44" s="50">
        <v>7</v>
      </c>
    </row>
    <row r="45" spans="2:15">
      <c r="B45" s="50">
        <v>2</v>
      </c>
      <c r="C45" s="50">
        <v>5.4350519999999998</v>
      </c>
      <c r="D45" s="50">
        <v>7.4945630000000003</v>
      </c>
      <c r="E45" s="50">
        <v>13</v>
      </c>
      <c r="F45" s="50"/>
      <c r="G45" s="50">
        <v>15</v>
      </c>
      <c r="H45" s="50"/>
      <c r="I45" s="50">
        <v>0.5357142857142857</v>
      </c>
      <c r="J45" s="50">
        <v>6</v>
      </c>
    </row>
    <row r="46" spans="2:15">
      <c r="B46" s="50">
        <v>3</v>
      </c>
      <c r="C46" s="50">
        <v>5.4041730000000001</v>
      </c>
      <c r="D46" s="50">
        <v>7.529687</v>
      </c>
      <c r="E46" s="50">
        <v>12</v>
      </c>
      <c r="F46" s="50"/>
      <c r="G46" s="50">
        <v>19</v>
      </c>
      <c r="H46" s="50"/>
      <c r="I46" s="50">
        <v>0.6785714285714286</v>
      </c>
      <c r="J46" s="50">
        <v>5</v>
      </c>
    </row>
    <row r="47" spans="2:15">
      <c r="B47" s="50">
        <v>4</v>
      </c>
      <c r="C47" s="50">
        <v>6.9834139999999998</v>
      </c>
      <c r="D47" s="50">
        <v>10.389749</v>
      </c>
      <c r="E47" s="50">
        <v>15</v>
      </c>
      <c r="F47" s="50"/>
      <c r="G47" s="50">
        <v>12</v>
      </c>
      <c r="H47" s="50"/>
      <c r="I47" s="50">
        <v>0.42857142857142855</v>
      </c>
      <c r="J47" s="50">
        <v>4</v>
      </c>
    </row>
    <row r="48" spans="2:15">
      <c r="B48" s="50">
        <v>5</v>
      </c>
      <c r="C48" s="50">
        <v>6.0932919999999999</v>
      </c>
      <c r="D48" s="50">
        <v>13.804677</v>
      </c>
      <c r="E48" s="50">
        <v>19</v>
      </c>
      <c r="F48" s="50"/>
      <c r="G48" s="50">
        <v>14</v>
      </c>
      <c r="H48" s="50"/>
      <c r="I48" s="50">
        <v>0.5</v>
      </c>
      <c r="J48" s="50">
        <v>3</v>
      </c>
    </row>
    <row r="49" spans="2:10">
      <c r="B49" s="50">
        <v>6</v>
      </c>
      <c r="C49" s="50">
        <v>6.3430369999999998</v>
      </c>
      <c r="D49" s="50">
        <v>17.316586000000001</v>
      </c>
      <c r="E49" s="50">
        <v>24</v>
      </c>
      <c r="F49" s="50"/>
      <c r="G49" s="50">
        <v>7</v>
      </c>
      <c r="H49" s="50"/>
      <c r="I49" s="50">
        <v>0.25</v>
      </c>
      <c r="J49" s="50">
        <v>2</v>
      </c>
    </row>
    <row r="50" spans="2:10">
      <c r="B50" s="50">
        <v>7</v>
      </c>
      <c r="C50" s="50">
        <v>4.5961499999999997</v>
      </c>
      <c r="D50" s="50">
        <v>9.2484579999999994</v>
      </c>
      <c r="E50" s="50">
        <v>8</v>
      </c>
      <c r="F50" s="50" t="s">
        <v>24</v>
      </c>
      <c r="G50" s="50">
        <v>28</v>
      </c>
      <c r="H50" s="50"/>
      <c r="I50" s="50">
        <v>1</v>
      </c>
      <c r="J50" s="50">
        <v>1</v>
      </c>
    </row>
  </sheetData>
  <mergeCells count="2">
    <mergeCell ref="C3:G3"/>
    <mergeCell ref="I3:O3"/>
  </mergeCells>
  <phoneticPr fontId="1" type="noConversion"/>
  <conditionalFormatting sqref="C7:C14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C22">
    <cfRule type="colorScale" priority="33">
      <colorScale>
        <cfvo type="min"/>
        <cfvo type="max"/>
        <color theme="0"/>
        <color theme="0" tint="-0.34998626667073579"/>
      </colorScale>
    </cfRule>
  </conditionalFormatting>
  <conditionalFormatting sqref="C43:C50">
    <cfRule type="colorScale" priority="38">
      <colorScale>
        <cfvo type="min"/>
        <cfvo type="max"/>
        <color rgb="FF63BE7B"/>
        <color rgb="FFFCFCFF"/>
      </colorScale>
    </cfRule>
  </conditionalFormatting>
  <conditionalFormatting sqref="C38:G38">
    <cfRule type="colorScale" priority="1">
      <colorScale>
        <cfvo type="min"/>
        <cfvo type="max"/>
        <color rgb="FFF8696B"/>
        <color rgb="FFFCFCFF"/>
      </colorScale>
    </cfRule>
  </conditionalFormatting>
  <conditionalFormatting sqref="C23:O23">
    <cfRule type="colorScale" priority="46">
      <colorScale>
        <cfvo type="min"/>
        <cfvo type="max"/>
        <color theme="0"/>
        <color theme="0" tint="-0.34998626667073579"/>
      </colorScale>
    </cfRule>
  </conditionalFormatting>
  <conditionalFormatting sqref="C24:O24">
    <cfRule type="colorScale" priority="47">
      <colorScale>
        <cfvo type="min"/>
        <cfvo type="max"/>
        <color theme="0"/>
        <color theme="0" tint="-0.34998626667073579"/>
      </colorScale>
    </cfRule>
  </conditionalFormatting>
  <conditionalFormatting sqref="D7:D14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:D22">
    <cfRule type="colorScale" priority="32">
      <colorScale>
        <cfvo type="min"/>
        <cfvo type="max"/>
        <color theme="0"/>
        <color theme="0" tint="-0.34998626667073579"/>
      </colorScale>
    </cfRule>
  </conditionalFormatting>
  <conditionalFormatting sqref="D43:D50">
    <cfRule type="colorScale" priority="36">
      <colorScale>
        <cfvo type="min"/>
        <cfvo type="max"/>
        <color rgb="FF63BE7B"/>
        <color rgb="FFFCFCFF"/>
      </colorScale>
    </cfRule>
  </conditionalFormatting>
  <conditionalFormatting sqref="E7:E1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5:E22">
    <cfRule type="colorScale" priority="19">
      <colorScale>
        <cfvo type="min"/>
        <cfvo type="max"/>
        <color theme="0"/>
        <color theme="0" tint="-0.34998626667073579"/>
      </colorScale>
    </cfRule>
  </conditionalFormatting>
  <conditionalFormatting sqref="E43:E50">
    <cfRule type="colorScale" priority="35">
      <colorScale>
        <cfvo type="min"/>
        <cfvo type="max"/>
        <color rgb="FF63BE7B"/>
        <color rgb="FFFCFCFF"/>
      </colorScale>
    </cfRule>
  </conditionalFormatting>
  <conditionalFormatting sqref="F7:F1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:F22">
    <cfRule type="colorScale" priority="31">
      <colorScale>
        <cfvo type="min"/>
        <cfvo type="max"/>
        <color theme="0"/>
        <color theme="0" tint="-0.34998626667073579"/>
      </colorScale>
    </cfRule>
  </conditionalFormatting>
  <conditionalFormatting sqref="G7:H14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5:H22">
    <cfRule type="colorScale" priority="30">
      <colorScale>
        <cfvo type="min"/>
        <cfvo type="max"/>
        <color theme="0"/>
        <color theme="0" tint="-0.34998626667073579"/>
      </colorScale>
    </cfRule>
  </conditionalFormatting>
  <conditionalFormatting sqref="G43:H50">
    <cfRule type="colorScale" priority="34">
      <colorScale>
        <cfvo type="min"/>
        <cfvo type="max"/>
        <color rgb="FFFCFCFF"/>
        <color rgb="FF63BE7B"/>
      </colorScale>
    </cfRule>
  </conditionalFormatting>
  <conditionalFormatting sqref="H38">
    <cfRule type="colorScale" priority="49">
      <colorScale>
        <cfvo type="min"/>
        <cfvo type="max"/>
        <color rgb="FFF8696B"/>
        <color rgb="FFFCFCFF"/>
      </colorScale>
    </cfRule>
  </conditionalFormatting>
  <conditionalFormatting sqref="I7:I1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:I22">
    <cfRule type="colorScale" priority="20">
      <colorScale>
        <cfvo type="min"/>
        <cfvo type="max"/>
        <color theme="0"/>
        <color theme="0" tint="-0.34998626667073579"/>
      </colorScale>
    </cfRule>
  </conditionalFormatting>
  <conditionalFormatting sqref="I27:I34 I25">
    <cfRule type="colorScale" priority="24">
      <colorScale>
        <cfvo type="min"/>
        <cfvo type="max"/>
        <color theme="0"/>
        <color theme="0" tint="-0.34998626667073579"/>
      </colorScale>
    </cfRule>
  </conditionalFormatting>
  <conditionalFormatting sqref="I43:I50">
    <cfRule type="colorScale" priority="28">
      <colorScale>
        <cfvo type="min"/>
        <cfvo type="max"/>
        <color rgb="FFFCFCFF"/>
        <color rgb="FF63BE7B"/>
      </colorScale>
    </cfRule>
  </conditionalFormatting>
  <conditionalFormatting sqref="I38:O38 C35:O36">
    <cfRule type="colorScale" priority="27">
      <colorScale>
        <cfvo type="min"/>
        <cfvo type="max"/>
        <color rgb="FFF8696B"/>
        <color rgb="FFFCFCFF"/>
      </colorScale>
    </cfRule>
  </conditionalFormatting>
  <conditionalFormatting sqref="J7:J1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5:J22">
    <cfRule type="colorScale" priority="13">
      <colorScale>
        <cfvo type="min"/>
        <cfvo type="max"/>
        <color theme="0"/>
        <color theme="0" tint="-0.34998626667073579"/>
      </colorScale>
    </cfRule>
  </conditionalFormatting>
  <conditionalFormatting sqref="J27:K34 J25:K25">
    <cfRule type="colorScale" priority="16">
      <colorScale>
        <cfvo type="min"/>
        <cfvo type="max"/>
        <color theme="0"/>
        <color theme="0" tint="-0.34998626667073579"/>
      </colorScale>
    </cfRule>
  </conditionalFormatting>
  <conditionalFormatting sqref="K7:K1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5:K22">
    <cfRule type="colorScale" priority="12">
      <colorScale>
        <cfvo type="min"/>
        <cfvo type="max"/>
        <color theme="0"/>
        <color theme="0" tint="-0.34998626667073579"/>
      </colorScale>
    </cfRule>
  </conditionalFormatting>
  <conditionalFormatting sqref="L7:L14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5:L22">
    <cfRule type="colorScale" priority="26">
      <colorScale>
        <cfvo type="min"/>
        <cfvo type="max"/>
        <color theme="0"/>
        <color theme="0" tint="-0.34998626667073579"/>
      </colorScale>
    </cfRule>
  </conditionalFormatting>
  <conditionalFormatting sqref="L27:M34 C27:H34 C25:H25 L25:M25">
    <cfRule type="colorScale" priority="45">
      <colorScale>
        <cfvo type="min"/>
        <cfvo type="max"/>
        <color theme="0"/>
        <color theme="0" tint="-0.34998626667073579"/>
      </colorScale>
    </cfRule>
  </conditionalFormatting>
  <conditionalFormatting sqref="M7:M14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5:M22">
    <cfRule type="colorScale" priority="44">
      <colorScale>
        <cfvo type="min"/>
        <cfvo type="max"/>
        <color theme="0"/>
        <color theme="0" tint="-0.34998626667073579"/>
      </colorScale>
    </cfRule>
  </conditionalFormatting>
  <conditionalFormatting sqref="N7:N1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5:N22">
    <cfRule type="colorScale" priority="7">
      <colorScale>
        <cfvo type="min"/>
        <cfvo type="max"/>
        <color theme="0"/>
        <color theme="0" tint="-0.34998626667073579"/>
      </colorScale>
    </cfRule>
  </conditionalFormatting>
  <conditionalFormatting sqref="N27:N34 N25">
    <cfRule type="colorScale" priority="9">
      <colorScale>
        <cfvo type="min"/>
        <cfvo type="max"/>
        <color theme="0"/>
        <color theme="0" tint="-0.34998626667073579"/>
      </colorScale>
    </cfRule>
  </conditionalFormatting>
  <conditionalFormatting sqref="O27:O34 O25">
    <cfRule type="colorScale" priority="5">
      <colorScale>
        <cfvo type="min"/>
        <cfvo type="max"/>
        <color theme="0"/>
        <color theme="0" tint="-0.34998626667073579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E412-8533-40AA-8A6D-5A00E0E8D2E5}">
  <dimension ref="A1:O82"/>
  <sheetViews>
    <sheetView zoomScale="85" zoomScaleNormal="85" workbookViewId="0">
      <selection activeCell="Q3" sqref="Q3"/>
    </sheetView>
  </sheetViews>
  <sheetFormatPr defaultRowHeight="14.4"/>
  <cols>
    <col min="1" max="7" width="10.88671875" customWidth="1"/>
    <col min="8" max="8" width="17.44140625" bestFit="1" customWidth="1"/>
    <col min="9" max="14" width="10.88671875" customWidth="1"/>
    <col min="15" max="15" width="11.6640625" bestFit="1" customWidth="1"/>
  </cols>
  <sheetData>
    <row r="1" spans="1:15">
      <c r="B1" s="3" t="s">
        <v>42</v>
      </c>
    </row>
    <row r="2" spans="1:15">
      <c r="B2" t="s">
        <v>40</v>
      </c>
      <c r="C2" t="s">
        <v>41</v>
      </c>
    </row>
    <row r="3" spans="1:15">
      <c r="C3" s="63" t="s">
        <v>35</v>
      </c>
      <c r="D3" s="63"/>
      <c r="E3" s="63"/>
      <c r="F3" s="63"/>
      <c r="G3" s="63"/>
      <c r="H3" s="63" t="s">
        <v>35</v>
      </c>
      <c r="I3" s="63"/>
      <c r="J3" s="63"/>
      <c r="K3" s="63"/>
      <c r="L3" s="63"/>
      <c r="M3" s="63"/>
      <c r="N3" s="63"/>
    </row>
    <row r="4" spans="1:15">
      <c r="A4" s="50"/>
      <c r="B4" s="50"/>
      <c r="C4" s="50" t="s">
        <v>174</v>
      </c>
      <c r="D4" s="50" t="s">
        <v>175</v>
      </c>
      <c r="E4" s="50" t="s">
        <v>176</v>
      </c>
      <c r="F4" s="50" t="s">
        <v>177</v>
      </c>
      <c r="G4" s="50" t="s">
        <v>178</v>
      </c>
      <c r="H4" s="50"/>
      <c r="I4" s="50" t="s">
        <v>184</v>
      </c>
      <c r="J4" s="50" t="s">
        <v>185</v>
      </c>
      <c r="K4" s="50" t="s">
        <v>186</v>
      </c>
      <c r="L4" s="50" t="s">
        <v>187</v>
      </c>
      <c r="M4" s="50" t="s">
        <v>188</v>
      </c>
      <c r="N4" s="50" t="s">
        <v>189</v>
      </c>
      <c r="O4" s="50" t="s">
        <v>190</v>
      </c>
    </row>
    <row r="5" spans="1:15" ht="47.4">
      <c r="A5" s="50"/>
      <c r="B5" s="51"/>
      <c r="C5" s="51" t="s">
        <v>180</v>
      </c>
      <c r="D5" s="51" t="s">
        <v>179</v>
      </c>
      <c r="E5" s="55" t="s">
        <v>181</v>
      </c>
      <c r="F5" s="51" t="s">
        <v>182</v>
      </c>
      <c r="G5" s="51" t="s">
        <v>183</v>
      </c>
      <c r="H5" s="51"/>
      <c r="I5" s="60" t="s">
        <v>197</v>
      </c>
      <c r="J5" s="60" t="s">
        <v>191</v>
      </c>
      <c r="K5" s="60" t="s">
        <v>192</v>
      </c>
      <c r="L5" s="60" t="s">
        <v>193</v>
      </c>
      <c r="M5" s="60" t="s">
        <v>194</v>
      </c>
      <c r="N5" s="60" t="s">
        <v>195</v>
      </c>
      <c r="O5" s="60" t="s">
        <v>196</v>
      </c>
    </row>
    <row r="6" spans="1:15" s="1" customFormat="1" ht="76.8" customHeight="1">
      <c r="A6" s="51"/>
      <c r="B6" s="51"/>
      <c r="C6" s="51" t="str">
        <f>C4&amp;"："&amp;C5</f>
        <v>顺序1：基于经验设定</v>
      </c>
      <c r="D6" s="51" t="str">
        <f t="shared" ref="D6:G6" si="0">D4&amp;"："&amp;D5</f>
        <v>顺序2：杆件由短到长</v>
      </c>
      <c r="E6" s="51" t="str">
        <f t="shared" si="0"/>
        <v>顺序3：杆件搭建操作最便利顺序</v>
      </c>
      <c r="F6" s="51" t="str">
        <f t="shared" si="0"/>
        <v>顺序4：随机生成的序列中最稳定</v>
      </c>
      <c r="G6" s="51" t="str">
        <f t="shared" si="0"/>
        <v>顺序5：随机生成的序列中最高效</v>
      </c>
      <c r="H6" s="51"/>
      <c r="I6" s="51" t="str">
        <f t="shared" ref="I6:O6" si="1">I4&amp;"："&amp;I5</f>
        <v>Seq1：Normal method</v>
      </c>
      <c r="J6" s="51" t="str">
        <f t="shared" si="1"/>
        <v>Seq2：Most Stable (Random)</v>
      </c>
      <c r="K6" s="51" t="str">
        <f t="shared" si="1"/>
        <v>Seq3：Most Efficient (Random)</v>
      </c>
      <c r="L6" s="51" t="str">
        <f t="shared" si="1"/>
        <v>Seq4：Most Stable (Algo)</v>
      </c>
      <c r="M6" s="51" t="str">
        <f t="shared" si="1"/>
        <v>Seq5：Most Efficient (Algo)</v>
      </c>
      <c r="N6" s="51" t="str">
        <f t="shared" si="1"/>
        <v>Seq6：Short to Long</v>
      </c>
      <c r="O6" s="51" t="str">
        <f t="shared" si="1"/>
        <v>Seq7：Overall Optimized</v>
      </c>
    </row>
    <row r="7" spans="1:15">
      <c r="A7" s="64" t="s">
        <v>52</v>
      </c>
      <c r="B7" s="49" t="s">
        <v>0</v>
      </c>
      <c r="C7" s="51">
        <v>14</v>
      </c>
      <c r="D7" s="51">
        <v>14</v>
      </c>
      <c r="E7" s="51">
        <v>14</v>
      </c>
      <c r="F7" s="51">
        <v>6</v>
      </c>
      <c r="G7" s="51">
        <v>8</v>
      </c>
      <c r="H7" s="51"/>
      <c r="I7" s="51">
        <v>14</v>
      </c>
      <c r="J7" s="51">
        <v>6</v>
      </c>
      <c r="K7" s="51">
        <v>8</v>
      </c>
      <c r="L7" s="51">
        <v>8</v>
      </c>
      <c r="M7" s="51">
        <v>10</v>
      </c>
      <c r="N7" s="51">
        <v>14</v>
      </c>
      <c r="O7" s="51">
        <v>10</v>
      </c>
    </row>
    <row r="8" spans="1:15">
      <c r="A8" s="64"/>
      <c r="B8" s="49" t="s">
        <v>1</v>
      </c>
      <c r="C8" s="51">
        <v>12</v>
      </c>
      <c r="D8" s="50">
        <v>12</v>
      </c>
      <c r="E8" s="50">
        <v>12</v>
      </c>
      <c r="F8" s="50">
        <v>8</v>
      </c>
      <c r="G8" s="50">
        <v>10</v>
      </c>
      <c r="H8" s="50"/>
      <c r="I8" s="50">
        <v>12</v>
      </c>
      <c r="J8" s="50">
        <v>8</v>
      </c>
      <c r="K8" s="50">
        <v>10</v>
      </c>
      <c r="L8" s="50">
        <v>10</v>
      </c>
      <c r="M8" s="50">
        <v>8</v>
      </c>
      <c r="N8" s="50">
        <v>12</v>
      </c>
      <c r="O8" s="50">
        <v>8</v>
      </c>
    </row>
    <row r="9" spans="1:15">
      <c r="A9" s="64"/>
      <c r="B9" s="49" t="s">
        <v>2</v>
      </c>
      <c r="C9" s="50">
        <v>15</v>
      </c>
      <c r="D9" s="50">
        <v>0</v>
      </c>
      <c r="E9" s="50">
        <v>1</v>
      </c>
      <c r="F9" s="50">
        <v>7</v>
      </c>
      <c r="G9" s="50">
        <v>14</v>
      </c>
      <c r="H9" s="50"/>
      <c r="I9" s="50">
        <v>1</v>
      </c>
      <c r="J9" s="50">
        <v>7</v>
      </c>
      <c r="K9" s="50">
        <v>14</v>
      </c>
      <c r="L9" s="50">
        <v>5</v>
      </c>
      <c r="M9" s="50">
        <v>5</v>
      </c>
      <c r="N9" s="50">
        <v>0</v>
      </c>
      <c r="O9" s="50">
        <v>12</v>
      </c>
    </row>
    <row r="10" spans="1:15">
      <c r="A10" s="64"/>
      <c r="B10" s="49" t="s">
        <v>3</v>
      </c>
      <c r="C10" s="50">
        <v>13</v>
      </c>
      <c r="D10" s="50">
        <v>1</v>
      </c>
      <c r="E10" s="50">
        <v>4</v>
      </c>
      <c r="F10" s="50">
        <v>10</v>
      </c>
      <c r="G10" s="50">
        <v>7</v>
      </c>
      <c r="H10" s="50"/>
      <c r="I10" s="50">
        <v>4</v>
      </c>
      <c r="J10" s="50">
        <v>10</v>
      </c>
      <c r="K10" s="50">
        <v>7</v>
      </c>
      <c r="L10" s="50">
        <v>6</v>
      </c>
      <c r="M10" s="50">
        <v>6</v>
      </c>
      <c r="N10" s="50">
        <v>1</v>
      </c>
      <c r="O10" s="50">
        <v>6</v>
      </c>
    </row>
    <row r="11" spans="1:15">
      <c r="A11" s="64"/>
      <c r="B11" s="49" t="s">
        <v>4</v>
      </c>
      <c r="C11" s="51">
        <v>11</v>
      </c>
      <c r="D11" s="50">
        <v>2</v>
      </c>
      <c r="E11" s="50">
        <v>0</v>
      </c>
      <c r="F11" s="50">
        <v>2</v>
      </c>
      <c r="G11" s="50">
        <v>3</v>
      </c>
      <c r="H11" s="50"/>
      <c r="I11" s="50">
        <v>0</v>
      </c>
      <c r="J11" s="50">
        <v>2</v>
      </c>
      <c r="K11" s="50">
        <v>3</v>
      </c>
      <c r="L11" s="50">
        <v>11</v>
      </c>
      <c r="M11" s="50">
        <v>11</v>
      </c>
      <c r="N11" s="50">
        <v>2</v>
      </c>
      <c r="O11" s="50">
        <v>5</v>
      </c>
    </row>
    <row r="12" spans="1:15">
      <c r="A12" s="64"/>
      <c r="B12" s="49" t="s">
        <v>5</v>
      </c>
      <c r="C12" s="51">
        <v>8</v>
      </c>
      <c r="D12" s="50">
        <v>3</v>
      </c>
      <c r="E12" s="50">
        <v>6</v>
      </c>
      <c r="F12" s="50">
        <v>9</v>
      </c>
      <c r="G12" s="50">
        <v>4</v>
      </c>
      <c r="H12" s="50"/>
      <c r="I12" s="50">
        <v>6</v>
      </c>
      <c r="J12" s="50">
        <v>9</v>
      </c>
      <c r="K12" s="50">
        <v>4</v>
      </c>
      <c r="L12" s="50">
        <v>4</v>
      </c>
      <c r="M12" s="50">
        <v>4</v>
      </c>
      <c r="N12" s="50">
        <v>3</v>
      </c>
      <c r="O12" s="50">
        <v>14</v>
      </c>
    </row>
    <row r="13" spans="1:15">
      <c r="A13" s="64"/>
      <c r="B13" s="49" t="s">
        <v>6</v>
      </c>
      <c r="C13" s="51">
        <v>1</v>
      </c>
      <c r="D13" s="50">
        <v>5</v>
      </c>
      <c r="E13" s="50">
        <v>2</v>
      </c>
      <c r="F13" s="50">
        <v>11</v>
      </c>
      <c r="G13" s="50">
        <v>1</v>
      </c>
      <c r="H13" s="50"/>
      <c r="I13" s="50">
        <v>2</v>
      </c>
      <c r="J13" s="50">
        <v>11</v>
      </c>
      <c r="K13" s="50">
        <v>1</v>
      </c>
      <c r="L13" s="50">
        <v>3</v>
      </c>
      <c r="M13" s="50">
        <v>7</v>
      </c>
      <c r="N13" s="50">
        <v>5</v>
      </c>
      <c r="O13" s="50">
        <v>4</v>
      </c>
    </row>
    <row r="14" spans="1:15">
      <c r="A14" s="64"/>
      <c r="B14" s="49" t="s">
        <v>7</v>
      </c>
      <c r="C14" s="51">
        <v>7</v>
      </c>
      <c r="D14" s="50">
        <v>4</v>
      </c>
      <c r="E14" s="50">
        <v>5</v>
      </c>
      <c r="F14" s="50">
        <v>13</v>
      </c>
      <c r="G14" s="50">
        <v>9</v>
      </c>
      <c r="H14" s="50"/>
      <c r="I14" s="50">
        <v>5</v>
      </c>
      <c r="J14" s="50">
        <v>13</v>
      </c>
      <c r="K14" s="50">
        <v>9</v>
      </c>
      <c r="L14" s="50">
        <v>2</v>
      </c>
      <c r="M14" s="50">
        <v>3</v>
      </c>
      <c r="N14" s="50">
        <v>4</v>
      </c>
      <c r="O14" s="50">
        <v>1</v>
      </c>
    </row>
    <row r="15" spans="1:15">
      <c r="A15" s="64"/>
      <c r="B15" s="49" t="s">
        <v>8</v>
      </c>
      <c r="C15" s="51">
        <v>9</v>
      </c>
      <c r="D15" s="51">
        <v>6</v>
      </c>
      <c r="E15" s="51">
        <v>8</v>
      </c>
      <c r="F15" s="50">
        <v>5</v>
      </c>
      <c r="G15" s="50">
        <v>5</v>
      </c>
      <c r="H15" s="50"/>
      <c r="I15" s="51">
        <v>8</v>
      </c>
      <c r="J15" s="50">
        <v>5</v>
      </c>
      <c r="K15" s="50">
        <v>5</v>
      </c>
      <c r="L15" s="50">
        <v>7</v>
      </c>
      <c r="M15" s="50">
        <v>2</v>
      </c>
      <c r="N15" s="51">
        <v>6</v>
      </c>
      <c r="O15" s="50">
        <v>2</v>
      </c>
    </row>
    <row r="16" spans="1:15">
      <c r="A16" s="64"/>
      <c r="B16" s="49" t="s">
        <v>9</v>
      </c>
      <c r="C16" s="51">
        <v>3</v>
      </c>
      <c r="D16" s="50">
        <v>8</v>
      </c>
      <c r="E16" s="50">
        <v>3</v>
      </c>
      <c r="F16" s="50">
        <v>12</v>
      </c>
      <c r="G16" s="50">
        <v>13</v>
      </c>
      <c r="H16" s="50"/>
      <c r="I16" s="50">
        <v>3</v>
      </c>
      <c r="J16" s="50">
        <v>12</v>
      </c>
      <c r="K16" s="50">
        <v>13</v>
      </c>
      <c r="L16" s="50">
        <v>12</v>
      </c>
      <c r="M16" s="50">
        <v>12</v>
      </c>
      <c r="N16" s="50">
        <v>8</v>
      </c>
      <c r="O16" s="50">
        <v>3</v>
      </c>
    </row>
    <row r="17" spans="1:15">
      <c r="A17" s="64"/>
      <c r="B17" s="49" t="s">
        <v>10</v>
      </c>
      <c r="C17" s="50">
        <v>5</v>
      </c>
      <c r="D17" s="50">
        <v>7</v>
      </c>
      <c r="E17" s="50">
        <v>10</v>
      </c>
      <c r="F17" s="50">
        <v>3</v>
      </c>
      <c r="G17" s="50">
        <v>11</v>
      </c>
      <c r="H17" s="50"/>
      <c r="I17" s="50">
        <v>10</v>
      </c>
      <c r="J17" s="50">
        <v>3</v>
      </c>
      <c r="K17" s="50">
        <v>11</v>
      </c>
      <c r="L17" s="50">
        <v>9</v>
      </c>
      <c r="M17" s="50">
        <v>9</v>
      </c>
      <c r="N17" s="50">
        <v>7</v>
      </c>
      <c r="O17" s="50">
        <v>11</v>
      </c>
    </row>
    <row r="18" spans="1:15">
      <c r="A18" s="64"/>
      <c r="B18" s="49" t="s">
        <v>11</v>
      </c>
      <c r="C18" s="50">
        <v>10</v>
      </c>
      <c r="D18" s="50">
        <v>9</v>
      </c>
      <c r="E18" s="50">
        <v>7</v>
      </c>
      <c r="F18" s="50">
        <v>14</v>
      </c>
      <c r="G18" s="50">
        <v>6</v>
      </c>
      <c r="H18" s="50"/>
      <c r="I18" s="50">
        <v>7</v>
      </c>
      <c r="J18" s="50">
        <v>14</v>
      </c>
      <c r="K18" s="50">
        <v>6</v>
      </c>
      <c r="L18" s="50">
        <v>13</v>
      </c>
      <c r="M18" s="50">
        <v>13</v>
      </c>
      <c r="N18" s="50">
        <v>9</v>
      </c>
      <c r="O18" s="50">
        <v>0</v>
      </c>
    </row>
    <row r="19" spans="1:15">
      <c r="A19" s="64"/>
      <c r="B19" s="49" t="s">
        <v>12</v>
      </c>
      <c r="C19" s="51">
        <v>6</v>
      </c>
      <c r="D19" s="50">
        <v>10</v>
      </c>
      <c r="E19" s="50">
        <v>11</v>
      </c>
      <c r="F19" s="50">
        <v>4</v>
      </c>
      <c r="G19" s="50">
        <v>15</v>
      </c>
      <c r="H19" s="50"/>
      <c r="I19" s="50">
        <v>11</v>
      </c>
      <c r="J19" s="50">
        <v>4</v>
      </c>
      <c r="K19" s="50">
        <v>15</v>
      </c>
      <c r="L19" s="50">
        <v>1</v>
      </c>
      <c r="M19" s="50">
        <v>1</v>
      </c>
      <c r="N19" s="50">
        <v>10</v>
      </c>
      <c r="O19" s="50">
        <v>7</v>
      </c>
    </row>
    <row r="20" spans="1:15">
      <c r="A20" s="64"/>
      <c r="B20" s="49" t="s">
        <v>13</v>
      </c>
      <c r="C20" s="51">
        <v>4</v>
      </c>
      <c r="D20" s="50">
        <v>11</v>
      </c>
      <c r="E20" s="50">
        <v>9</v>
      </c>
      <c r="F20" s="50">
        <v>15</v>
      </c>
      <c r="G20" s="50">
        <v>2</v>
      </c>
      <c r="H20" s="50"/>
      <c r="I20" s="50">
        <v>9</v>
      </c>
      <c r="J20" s="50">
        <v>15</v>
      </c>
      <c r="K20" s="50">
        <v>2</v>
      </c>
      <c r="L20" s="50">
        <v>14</v>
      </c>
      <c r="M20" s="50">
        <v>14</v>
      </c>
      <c r="N20" s="50">
        <v>11</v>
      </c>
      <c r="O20" s="50">
        <v>9</v>
      </c>
    </row>
    <row r="21" spans="1:15">
      <c r="A21" s="64"/>
      <c r="B21" s="49" t="s">
        <v>14</v>
      </c>
      <c r="C21" s="51">
        <v>0</v>
      </c>
      <c r="D21" s="50">
        <v>13</v>
      </c>
      <c r="E21" s="50">
        <v>13</v>
      </c>
      <c r="F21" s="50">
        <v>0</v>
      </c>
      <c r="G21" s="50">
        <v>0</v>
      </c>
      <c r="H21" s="50"/>
      <c r="I21" s="50">
        <v>13</v>
      </c>
      <c r="J21" s="50">
        <v>0</v>
      </c>
      <c r="K21" s="50">
        <v>0</v>
      </c>
      <c r="L21" s="50">
        <v>15</v>
      </c>
      <c r="M21" s="50">
        <v>15</v>
      </c>
      <c r="N21" s="50">
        <v>13</v>
      </c>
      <c r="O21" s="50">
        <v>13</v>
      </c>
    </row>
    <row r="22" spans="1:15">
      <c r="A22" s="64"/>
      <c r="B22" s="49" t="s">
        <v>15</v>
      </c>
      <c r="C22" s="51">
        <v>2</v>
      </c>
      <c r="D22" s="50">
        <v>15</v>
      </c>
      <c r="E22" s="50">
        <v>15</v>
      </c>
      <c r="F22" s="50">
        <v>1</v>
      </c>
      <c r="G22" s="50">
        <v>12</v>
      </c>
      <c r="H22" s="50"/>
      <c r="I22" s="50">
        <v>15</v>
      </c>
      <c r="J22" s="50">
        <v>1</v>
      </c>
      <c r="K22" s="50">
        <v>12</v>
      </c>
      <c r="L22" s="50">
        <v>0</v>
      </c>
      <c r="M22" s="50">
        <v>0</v>
      </c>
      <c r="N22" s="50">
        <v>15</v>
      </c>
      <c r="O22" s="50">
        <v>15</v>
      </c>
    </row>
    <row r="23" spans="1:15">
      <c r="A23" s="65" t="s">
        <v>51</v>
      </c>
      <c r="B23" s="49" t="s">
        <v>0</v>
      </c>
      <c r="C23" s="50">
        <v>1.6374E-2</v>
      </c>
      <c r="D23" s="50">
        <v>1.6374E-2</v>
      </c>
      <c r="E23" s="50">
        <v>3.9504999999999998E-2</v>
      </c>
      <c r="F23" s="56">
        <v>7.5022000000000005E-2</v>
      </c>
      <c r="G23" s="50">
        <v>8.1810999999999995E-2</v>
      </c>
      <c r="H23" s="50"/>
      <c r="I23" s="50">
        <v>3.9504999999999998E-2</v>
      </c>
      <c r="J23" s="56">
        <v>7.5022000000000005E-2</v>
      </c>
      <c r="K23" s="50">
        <v>8.1810999999999995E-2</v>
      </c>
      <c r="L23" s="50">
        <v>8.1810999999999995E-2</v>
      </c>
      <c r="M23" s="50">
        <v>0.12605</v>
      </c>
      <c r="N23" s="50">
        <v>1.6374E-2</v>
      </c>
      <c r="O23" s="50">
        <v>0.12605</v>
      </c>
    </row>
    <row r="24" spans="1:15">
      <c r="A24" s="65"/>
      <c r="B24" s="49" t="s">
        <v>1</v>
      </c>
      <c r="C24" s="50">
        <v>1.6521000000000001E-2</v>
      </c>
      <c r="D24" s="50">
        <v>1.6521000000000001E-2</v>
      </c>
      <c r="E24" s="50">
        <v>4.0864999999999999E-2</v>
      </c>
      <c r="F24" s="56">
        <v>8.0056000000000002E-2</v>
      </c>
      <c r="G24" s="50">
        <v>7.3368000000000003E-2</v>
      </c>
      <c r="H24" s="50"/>
      <c r="I24" s="50">
        <v>4.0864999999999999E-2</v>
      </c>
      <c r="J24" s="56">
        <v>8.0056000000000002E-2</v>
      </c>
      <c r="K24" s="50">
        <v>7.3368000000000003E-2</v>
      </c>
      <c r="L24" s="50">
        <v>7.3368000000000003E-2</v>
      </c>
      <c r="M24" s="50">
        <v>7.3271000000000003E-2</v>
      </c>
      <c r="N24" s="50">
        <v>1.6521000000000001E-2</v>
      </c>
      <c r="O24" s="50">
        <v>7.3271000000000003E-2</v>
      </c>
    </row>
    <row r="25" spans="1:15">
      <c r="A25" s="65"/>
      <c r="B25" s="49" t="s">
        <v>2</v>
      </c>
      <c r="C25" s="50">
        <v>1.2874239999999999</v>
      </c>
      <c r="D25" s="50">
        <v>0.184582</v>
      </c>
      <c r="E25" s="50">
        <v>0.111401</v>
      </c>
      <c r="F25" s="56">
        <v>2.657E-2</v>
      </c>
      <c r="G25" s="50">
        <v>7.3367000000000002E-2</v>
      </c>
      <c r="H25" s="50"/>
      <c r="I25" s="50">
        <v>0.111401</v>
      </c>
      <c r="J25" s="56">
        <v>2.657E-2</v>
      </c>
      <c r="K25" s="50">
        <v>7.3367000000000002E-2</v>
      </c>
      <c r="L25" s="50">
        <v>4.0495999999999997E-2</v>
      </c>
      <c r="M25" s="50">
        <v>4.0881000000000001E-2</v>
      </c>
      <c r="N25" s="50">
        <v>0.184582</v>
      </c>
      <c r="O25" s="50">
        <v>7.3228000000000001E-2</v>
      </c>
    </row>
    <row r="26" spans="1:15">
      <c r="A26" s="65"/>
      <c r="B26" s="49" t="s">
        <v>3</v>
      </c>
      <c r="C26" s="50">
        <v>1.286867</v>
      </c>
      <c r="D26" s="50">
        <v>0.18415000000000001</v>
      </c>
      <c r="E26" s="50">
        <v>4.0957E-2</v>
      </c>
      <c r="F26" s="56">
        <v>2.5099E-2</v>
      </c>
      <c r="G26" s="50">
        <v>3.9411000000000002E-2</v>
      </c>
      <c r="H26" s="50"/>
      <c r="I26" s="50">
        <v>4.0957E-2</v>
      </c>
      <c r="J26" s="56">
        <v>2.5099E-2</v>
      </c>
      <c r="K26" s="50">
        <v>3.9411000000000002E-2</v>
      </c>
      <c r="L26" s="50">
        <v>3.9513E-2</v>
      </c>
      <c r="M26" s="50">
        <v>3.9820000000000001E-2</v>
      </c>
      <c r="N26" s="50">
        <v>0.18415000000000001</v>
      </c>
      <c r="O26" s="50">
        <v>7.2339000000000001E-2</v>
      </c>
    </row>
    <row r="27" spans="1:15">
      <c r="A27" s="65"/>
      <c r="B27" s="49" t="s">
        <v>4</v>
      </c>
      <c r="C27" s="50">
        <v>0.82993799999999995</v>
      </c>
      <c r="D27" s="50">
        <v>0.20649700000000001</v>
      </c>
      <c r="E27" s="50">
        <v>0.18528500000000001</v>
      </c>
      <c r="F27" s="56">
        <v>2.5072000000000001E-2</v>
      </c>
      <c r="G27" s="50">
        <v>3.9411000000000002E-2</v>
      </c>
      <c r="H27" s="50"/>
      <c r="I27" s="50">
        <v>0.18528500000000001</v>
      </c>
      <c r="J27" s="56">
        <v>2.5072000000000001E-2</v>
      </c>
      <c r="K27" s="50">
        <v>3.9411000000000002E-2</v>
      </c>
      <c r="L27" s="50">
        <v>3.9654000000000002E-2</v>
      </c>
      <c r="M27" s="50">
        <v>4.0117E-2</v>
      </c>
      <c r="N27" s="50">
        <v>0.20649700000000001</v>
      </c>
      <c r="O27" s="50">
        <v>3.95E-2</v>
      </c>
    </row>
    <row r="28" spans="1:15">
      <c r="A28" s="65"/>
      <c r="B28" s="49" t="s">
        <v>5</v>
      </c>
      <c r="C28" s="50">
        <v>0.37954500000000002</v>
      </c>
      <c r="D28" s="50">
        <v>0.29449599999999998</v>
      </c>
      <c r="E28" s="50">
        <v>4.0665E-2</v>
      </c>
      <c r="F28" s="56">
        <v>2.2643E-2</v>
      </c>
      <c r="G28" s="50">
        <v>1.6375000000000001E-2</v>
      </c>
      <c r="H28" s="50"/>
      <c r="I28" s="50">
        <v>4.0665E-2</v>
      </c>
      <c r="J28" s="56">
        <v>2.2643E-2</v>
      </c>
      <c r="K28" s="50">
        <v>1.6375000000000001E-2</v>
      </c>
      <c r="L28" s="50">
        <v>3.9571000000000002E-2</v>
      </c>
      <c r="M28" s="50">
        <v>3.9955999999999998E-2</v>
      </c>
      <c r="N28" s="50">
        <v>0.29449599999999998</v>
      </c>
      <c r="O28" s="50">
        <v>3.9329999999999997E-2</v>
      </c>
    </row>
    <row r="29" spans="1:15">
      <c r="A29" s="65"/>
      <c r="B29" s="49" t="s">
        <v>6</v>
      </c>
      <c r="C29" s="50">
        <v>0.22998099999999999</v>
      </c>
      <c r="D29" s="50">
        <v>0.206536</v>
      </c>
      <c r="E29" s="50">
        <v>4.0667000000000002E-2</v>
      </c>
      <c r="F29" s="56">
        <v>5.8441E-2</v>
      </c>
      <c r="G29" s="50">
        <v>1.6306000000000001E-2</v>
      </c>
      <c r="H29" s="50"/>
      <c r="I29" s="50">
        <v>4.0667000000000002E-2</v>
      </c>
      <c r="J29" s="56">
        <v>5.8441E-2</v>
      </c>
      <c r="K29" s="50">
        <v>1.6306000000000001E-2</v>
      </c>
      <c r="L29" s="50">
        <v>2.5194000000000001E-2</v>
      </c>
      <c r="M29" s="50">
        <v>2.5232000000000001E-2</v>
      </c>
      <c r="N29" s="50">
        <v>0.206536</v>
      </c>
      <c r="O29" s="50">
        <v>5.4251000000000001E-2</v>
      </c>
    </row>
    <row r="30" spans="1:15">
      <c r="A30" s="65"/>
      <c r="B30" s="49" t="s">
        <v>7</v>
      </c>
      <c r="C30" s="50">
        <v>0.229799</v>
      </c>
      <c r="D30" s="50">
        <v>6.7948999999999996E-2</v>
      </c>
      <c r="E30" s="50">
        <v>3.8122000000000003E-2</v>
      </c>
      <c r="F30" s="56">
        <v>5.8840999999999997E-2</v>
      </c>
      <c r="G30" s="50">
        <v>8.9709999999999998E-3</v>
      </c>
      <c r="H30" s="50"/>
      <c r="I30" s="50">
        <v>3.8122000000000003E-2</v>
      </c>
      <c r="J30" s="56">
        <v>5.8840999999999997E-2</v>
      </c>
      <c r="K30" s="50">
        <v>8.9709999999999998E-3</v>
      </c>
      <c r="L30" s="50">
        <v>2.5205000000000002E-2</v>
      </c>
      <c r="M30" s="50">
        <v>2.5294000000000001E-2</v>
      </c>
      <c r="N30" s="50">
        <v>6.7948999999999996E-2</v>
      </c>
      <c r="O30" s="50">
        <v>3.9812E-2</v>
      </c>
    </row>
    <row r="31" spans="1:15">
      <c r="A31" s="65"/>
      <c r="B31" s="49" t="s">
        <v>8</v>
      </c>
      <c r="C31" s="50">
        <v>0.22984599999999999</v>
      </c>
      <c r="D31" s="50">
        <v>6.8139000000000005E-2</v>
      </c>
      <c r="E31" s="50">
        <v>8.2003000000000006E-2</v>
      </c>
      <c r="F31" s="56">
        <v>2.2429000000000001E-2</v>
      </c>
      <c r="G31" s="50">
        <v>9.1389999999999996E-3</v>
      </c>
      <c r="H31" s="50"/>
      <c r="I31" s="50">
        <v>8.2003000000000006E-2</v>
      </c>
      <c r="J31" s="56">
        <v>2.2429000000000001E-2</v>
      </c>
      <c r="K31" s="50">
        <v>9.1389999999999996E-3</v>
      </c>
      <c r="L31" s="50">
        <v>2.5309999999999999E-2</v>
      </c>
      <c r="M31" s="50">
        <v>2.5284000000000001E-2</v>
      </c>
      <c r="N31" s="50">
        <v>6.8139000000000005E-2</v>
      </c>
      <c r="O31" s="50">
        <v>3.4630000000000001E-2</v>
      </c>
    </row>
    <row r="32" spans="1:15">
      <c r="A32" s="65"/>
      <c r="B32" s="49" t="s">
        <v>9</v>
      </c>
      <c r="C32" s="50">
        <v>0.111466</v>
      </c>
      <c r="D32" s="50">
        <v>8.1977999999999995E-2</v>
      </c>
      <c r="E32" s="50">
        <v>8.1763000000000002E-2</v>
      </c>
      <c r="F32" s="56">
        <v>2.1864999999999999E-2</v>
      </c>
      <c r="G32" s="50">
        <v>9.1369999999999993E-3</v>
      </c>
      <c r="H32" s="50"/>
      <c r="I32" s="50">
        <v>8.1763000000000002E-2</v>
      </c>
      <c r="J32" s="56">
        <v>2.1864999999999999E-2</v>
      </c>
      <c r="K32" s="50">
        <v>9.1369999999999993E-3</v>
      </c>
      <c r="L32" s="50">
        <v>2.5307E-2</v>
      </c>
      <c r="M32" s="50">
        <v>2.5284999999999998E-2</v>
      </c>
      <c r="N32" s="50">
        <v>8.1977999999999995E-2</v>
      </c>
      <c r="O32" s="50">
        <v>1.2636E-2</v>
      </c>
    </row>
    <row r="33" spans="1:15">
      <c r="A33" s="65"/>
      <c r="B33" s="49" t="s">
        <v>10</v>
      </c>
      <c r="C33" s="50">
        <v>0.11146399999999999</v>
      </c>
      <c r="D33" s="50">
        <v>6.8081000000000003E-2</v>
      </c>
      <c r="E33" s="50">
        <v>1.2153000000000001E-2</v>
      </c>
      <c r="F33" s="56">
        <v>1.6449999999999999E-2</v>
      </c>
      <c r="G33" s="50">
        <v>8.1440000000000002E-3</v>
      </c>
      <c r="H33" s="50"/>
      <c r="I33" s="50">
        <v>1.2153000000000001E-2</v>
      </c>
      <c r="J33" s="56">
        <v>1.6449999999999999E-2</v>
      </c>
      <c r="K33" s="50">
        <v>8.1440000000000002E-3</v>
      </c>
      <c r="L33" s="50">
        <v>1.6486000000000001E-2</v>
      </c>
      <c r="M33" s="50">
        <v>1.6479000000000001E-2</v>
      </c>
      <c r="N33" s="50">
        <v>6.8081000000000003E-2</v>
      </c>
      <c r="O33" s="50">
        <v>5.4970000000000001E-3</v>
      </c>
    </row>
    <row r="34" spans="1:15">
      <c r="A34" s="65"/>
      <c r="B34" s="49" t="s">
        <v>11</v>
      </c>
      <c r="C34" s="50">
        <v>0.11233600000000001</v>
      </c>
      <c r="D34" s="50">
        <v>1.3627E-2</v>
      </c>
      <c r="E34" s="50">
        <v>8.2529999999999999E-3</v>
      </c>
      <c r="F34" s="56">
        <v>1.6458E-2</v>
      </c>
      <c r="G34" s="50">
        <v>7.2110000000000004E-3</v>
      </c>
      <c r="H34" s="50"/>
      <c r="I34" s="50">
        <v>8.2529999999999999E-3</v>
      </c>
      <c r="J34" s="56">
        <v>1.6458E-2</v>
      </c>
      <c r="K34" s="50">
        <v>7.2110000000000004E-3</v>
      </c>
      <c r="L34" s="50">
        <v>1.6489E-2</v>
      </c>
      <c r="M34" s="50">
        <v>1.6493000000000001E-2</v>
      </c>
      <c r="N34" s="50">
        <v>1.3627E-2</v>
      </c>
      <c r="O34" s="50">
        <v>5.3569999999999998E-3</v>
      </c>
    </row>
    <row r="35" spans="1:15">
      <c r="A35" s="65"/>
      <c r="B35" s="49" t="s">
        <v>12</v>
      </c>
      <c r="C35" s="50">
        <v>1.2132E-2</v>
      </c>
      <c r="D35" s="50">
        <v>8.0750000000000006E-3</v>
      </c>
      <c r="E35" s="50">
        <v>4.1700000000000001E-3</v>
      </c>
      <c r="F35" s="56">
        <v>1.6428000000000002E-2</v>
      </c>
      <c r="G35" s="50">
        <v>7.2849999999999998E-3</v>
      </c>
      <c r="H35" s="50"/>
      <c r="I35" s="50">
        <v>4.1700000000000001E-3</v>
      </c>
      <c r="J35" s="56">
        <v>1.6428000000000002E-2</v>
      </c>
      <c r="K35" s="50">
        <v>7.2849999999999998E-3</v>
      </c>
      <c r="L35" s="50">
        <v>5.1919999999999996E-3</v>
      </c>
      <c r="M35" s="50">
        <v>5.1919999999999996E-3</v>
      </c>
      <c r="N35" s="50">
        <v>8.0750000000000006E-3</v>
      </c>
      <c r="O35" s="50">
        <v>4.3229999999999996E-3</v>
      </c>
    </row>
    <row r="36" spans="1:15">
      <c r="A36" s="65"/>
      <c r="B36" s="49" t="s">
        <v>13</v>
      </c>
      <c r="C36" s="50">
        <v>6.548E-3</v>
      </c>
      <c r="D36" s="50">
        <v>1.1249999999999999E-3</v>
      </c>
      <c r="E36" s="50">
        <v>1.1050000000000001E-3</v>
      </c>
      <c r="F36" s="56">
        <v>1.6431000000000001E-2</v>
      </c>
      <c r="G36" s="50">
        <v>5.8380000000000003E-3</v>
      </c>
      <c r="H36" s="50"/>
      <c r="I36" s="50">
        <v>1.1050000000000001E-3</v>
      </c>
      <c r="J36" s="56">
        <v>1.6431000000000001E-2</v>
      </c>
      <c r="K36" s="50">
        <v>5.8380000000000003E-3</v>
      </c>
      <c r="L36" s="50">
        <v>5.2040000000000003E-3</v>
      </c>
      <c r="M36" s="50">
        <v>5.2040000000000003E-3</v>
      </c>
      <c r="N36" s="50">
        <v>1.1249999999999999E-3</v>
      </c>
      <c r="O36" s="50">
        <v>1.111E-3</v>
      </c>
    </row>
    <row r="37" spans="1:15">
      <c r="A37" s="65"/>
      <c r="B37" s="49" t="s">
        <v>14</v>
      </c>
      <c r="C37" s="50">
        <v>6.7190000000000001E-3</v>
      </c>
      <c r="D37" s="50">
        <v>5.3299999999999997E-3</v>
      </c>
      <c r="E37" s="50">
        <v>5.3299999999999997E-3</v>
      </c>
      <c r="F37" s="56">
        <v>1.5140000000000001E-2</v>
      </c>
      <c r="G37" s="50">
        <v>5.8349999999999999E-3</v>
      </c>
      <c r="H37" s="50"/>
      <c r="I37" s="50">
        <v>5.3299999999999997E-3</v>
      </c>
      <c r="J37" s="56">
        <v>1.5140000000000001E-2</v>
      </c>
      <c r="K37" s="50">
        <v>5.8349999999999999E-3</v>
      </c>
      <c r="L37" s="50">
        <v>6.0549999999999996E-3</v>
      </c>
      <c r="M37" s="50">
        <v>6.0559999999999998E-3</v>
      </c>
      <c r="N37" s="50">
        <v>5.3299999999999997E-3</v>
      </c>
      <c r="O37" s="50">
        <v>5.3299999999999997E-3</v>
      </c>
    </row>
    <row r="38" spans="1:15">
      <c r="A38" s="65"/>
      <c r="B38" s="49" t="s">
        <v>15</v>
      </c>
      <c r="C38" s="50">
        <v>6.3540000000000003E-3</v>
      </c>
      <c r="D38" s="50">
        <v>6.0489999999999997E-3</v>
      </c>
      <c r="E38" s="50">
        <v>6.0489999999999997E-3</v>
      </c>
      <c r="F38" s="56">
        <v>6.3930000000000002E-3</v>
      </c>
      <c r="G38" s="50">
        <v>5.8380000000000003E-3</v>
      </c>
      <c r="H38" s="50"/>
      <c r="I38" s="50">
        <v>6.0489999999999997E-3</v>
      </c>
      <c r="J38" s="56">
        <v>6.3930000000000002E-3</v>
      </c>
      <c r="K38" s="50">
        <v>5.8380000000000003E-3</v>
      </c>
      <c r="L38" s="50">
        <v>6.5909999999999996E-3</v>
      </c>
      <c r="M38" s="50">
        <v>6.5909999999999996E-3</v>
      </c>
      <c r="N38" s="50">
        <v>6.0489999999999997E-3</v>
      </c>
      <c r="O38" s="50">
        <v>6.0489999999999997E-3</v>
      </c>
    </row>
    <row r="39" spans="1:15">
      <c r="A39" s="50"/>
      <c r="B39" s="49" t="s">
        <v>154</v>
      </c>
      <c r="C39" s="50">
        <f>MAX(C23:C38)</f>
        <v>1.2874239999999999</v>
      </c>
      <c r="D39" s="50">
        <f t="shared" ref="D39:N39" si="2">MAX(D23:D38)</f>
        <v>0.29449599999999998</v>
      </c>
      <c r="E39" s="50">
        <f t="shared" si="2"/>
        <v>0.18528500000000001</v>
      </c>
      <c r="F39" s="50">
        <f t="shared" si="2"/>
        <v>8.0056000000000002E-2</v>
      </c>
      <c r="G39" s="50">
        <f t="shared" si="2"/>
        <v>8.1810999999999995E-2</v>
      </c>
      <c r="H39" s="50"/>
      <c r="I39" s="50">
        <f t="shared" si="2"/>
        <v>0.18528500000000001</v>
      </c>
      <c r="J39" s="50">
        <f t="shared" si="2"/>
        <v>8.0056000000000002E-2</v>
      </c>
      <c r="K39" s="50">
        <f t="shared" si="2"/>
        <v>8.1810999999999995E-2</v>
      </c>
      <c r="L39" s="50">
        <f t="shared" si="2"/>
        <v>8.1810999999999995E-2</v>
      </c>
      <c r="M39" s="50">
        <f t="shared" si="2"/>
        <v>0.12605</v>
      </c>
      <c r="N39" s="50">
        <f t="shared" si="2"/>
        <v>0.29449599999999998</v>
      </c>
      <c r="O39" s="50">
        <f t="shared" ref="O39" si="3">MAX(O23:O38)</f>
        <v>0.12605</v>
      </c>
    </row>
    <row r="40" spans="1:15">
      <c r="A40" s="50"/>
      <c r="B40" s="49" t="s">
        <v>155</v>
      </c>
      <c r="C40" s="50">
        <f>SUM(C23:C38)/16</f>
        <v>0.30458212500000004</v>
      </c>
      <c r="D40" s="50">
        <f t="shared" ref="D40:N40" si="4">SUM(D23:D38)/16</f>
        <v>8.9344312500000009E-2</v>
      </c>
      <c r="E40" s="50">
        <f t="shared" si="4"/>
        <v>4.6143312499999999E-2</v>
      </c>
      <c r="F40" s="50">
        <f t="shared" si="4"/>
        <v>3.1458625000000004E-2</v>
      </c>
      <c r="G40" s="50">
        <f t="shared" si="4"/>
        <v>2.54654375E-2</v>
      </c>
      <c r="H40" s="50"/>
      <c r="I40" s="50">
        <f t="shared" si="4"/>
        <v>4.6143312499999999E-2</v>
      </c>
      <c r="J40" s="50">
        <f t="shared" si="4"/>
        <v>3.1458625000000004E-2</v>
      </c>
      <c r="K40" s="50">
        <f t="shared" si="4"/>
        <v>2.54654375E-2</v>
      </c>
      <c r="L40" s="50">
        <f t="shared" si="4"/>
        <v>2.9465374999999999E-2</v>
      </c>
      <c r="M40" s="50">
        <f t="shared" si="4"/>
        <v>3.2325312499999995E-2</v>
      </c>
      <c r="N40" s="50">
        <f t="shared" si="4"/>
        <v>8.9344312500000009E-2</v>
      </c>
      <c r="O40" s="50">
        <f t="shared" ref="O40" si="5">SUM(O23:O38)/16</f>
        <v>3.7044624999999984E-2</v>
      </c>
    </row>
    <row r="41" spans="1:15">
      <c r="A41" s="50"/>
      <c r="B41" s="49" t="s">
        <v>170</v>
      </c>
      <c r="C41" s="50">
        <v>69.746031746031733</v>
      </c>
      <c r="D41" s="50">
        <v>88.095238095238088</v>
      </c>
      <c r="E41" s="50">
        <v>89.507936507936506</v>
      </c>
      <c r="F41" s="50">
        <v>65.730158730158706</v>
      </c>
      <c r="G41" s="50">
        <v>70.031746031746025</v>
      </c>
      <c r="H41" s="50"/>
      <c r="I41" s="50">
        <v>89.507936507936506</v>
      </c>
      <c r="J41" s="50">
        <v>65.730158730158706</v>
      </c>
      <c r="K41" s="50">
        <v>70.031746031746025</v>
      </c>
      <c r="L41" s="50">
        <v>69.61904761904762</v>
      </c>
      <c r="M41" s="50">
        <v>69.063492063492077</v>
      </c>
      <c r="N41" s="50">
        <v>88.095238095238102</v>
      </c>
      <c r="O41" s="50">
        <v>82.761904761904745</v>
      </c>
    </row>
    <row r="42" spans="1:15">
      <c r="A42" s="50"/>
      <c r="B42" s="49" t="s">
        <v>156</v>
      </c>
      <c r="C42" s="50">
        <f>C23</f>
        <v>1.6374E-2</v>
      </c>
      <c r="D42" s="50">
        <f t="shared" ref="D42:G42" si="6">D23</f>
        <v>1.6374E-2</v>
      </c>
      <c r="E42" s="50">
        <f t="shared" si="6"/>
        <v>3.9504999999999998E-2</v>
      </c>
      <c r="F42" s="50">
        <f t="shared" si="6"/>
        <v>7.5022000000000005E-2</v>
      </c>
      <c r="G42" s="50">
        <f t="shared" si="6"/>
        <v>8.1810999999999995E-2</v>
      </c>
      <c r="H42" s="50"/>
      <c r="I42" s="50">
        <f>I23</f>
        <v>3.9504999999999998E-2</v>
      </c>
      <c r="J42" s="50">
        <f t="shared" ref="J42:O42" si="7">J23</f>
        <v>7.5022000000000005E-2</v>
      </c>
      <c r="K42" s="50">
        <f t="shared" si="7"/>
        <v>8.1810999999999995E-2</v>
      </c>
      <c r="L42" s="50">
        <f t="shared" si="7"/>
        <v>8.1810999999999995E-2</v>
      </c>
      <c r="M42" s="50">
        <f t="shared" si="7"/>
        <v>0.12605</v>
      </c>
      <c r="N42" s="50">
        <f t="shared" si="7"/>
        <v>1.6374E-2</v>
      </c>
      <c r="O42" s="50">
        <f t="shared" si="7"/>
        <v>0.12605</v>
      </c>
    </row>
    <row r="43" spans="1:15" ht="14.4" customHeight="1">
      <c r="A43" s="66" t="s">
        <v>50</v>
      </c>
      <c r="B43" s="50">
        <v>0</v>
      </c>
      <c r="C43" s="50">
        <v>16</v>
      </c>
      <c r="D43" s="50">
        <v>16</v>
      </c>
      <c r="E43" s="50">
        <v>16</v>
      </c>
      <c r="F43" s="50">
        <v>10.412698412698413</v>
      </c>
      <c r="G43" s="50">
        <v>8.6349206349206344</v>
      </c>
      <c r="H43" s="50"/>
      <c r="I43" s="50">
        <v>16</v>
      </c>
      <c r="J43" s="50">
        <v>10.412698412698413</v>
      </c>
      <c r="K43" s="50">
        <v>8.6349206349206344</v>
      </c>
      <c r="L43" s="50">
        <v>8.6349206349206344</v>
      </c>
      <c r="M43" s="50">
        <v>6.3492063492063489</v>
      </c>
      <c r="N43" s="50">
        <v>16</v>
      </c>
      <c r="O43" s="50">
        <v>16</v>
      </c>
    </row>
    <row r="44" spans="1:15">
      <c r="A44" s="66"/>
      <c r="B44" s="50">
        <v>1</v>
      </c>
      <c r="C44" s="50">
        <v>14.285714285714285</v>
      </c>
      <c r="D44" s="50">
        <v>14.285714285714285</v>
      </c>
      <c r="E44" s="50">
        <v>14.285714285714285</v>
      </c>
      <c r="F44" s="50">
        <v>8.0952380952380949</v>
      </c>
      <c r="G44" s="50">
        <v>5.9523809523809517</v>
      </c>
      <c r="H44" s="50"/>
      <c r="I44" s="50">
        <v>14.285714285714285</v>
      </c>
      <c r="J44" s="50">
        <v>8.0952380952380949</v>
      </c>
      <c r="K44" s="50">
        <v>5.9523809523809517</v>
      </c>
      <c r="L44" s="50">
        <v>5.9523809523809517</v>
      </c>
      <c r="M44" s="50">
        <v>8.0952380952380949</v>
      </c>
      <c r="N44" s="50">
        <v>14.285714285714285</v>
      </c>
      <c r="O44" s="50">
        <v>9.7619047619047628</v>
      </c>
    </row>
    <row r="45" spans="1:15">
      <c r="A45" s="66"/>
      <c r="B45" s="50">
        <v>2</v>
      </c>
      <c r="C45" s="50">
        <v>1.3333333333333333</v>
      </c>
      <c r="D45" s="50">
        <v>9.3333333333333321</v>
      </c>
      <c r="E45" s="50">
        <v>10.444444444444445</v>
      </c>
      <c r="F45" s="50">
        <v>4.4444444444444446</v>
      </c>
      <c r="G45" s="50">
        <v>14</v>
      </c>
      <c r="H45" s="50"/>
      <c r="I45" s="50">
        <v>10.444444444444445</v>
      </c>
      <c r="J45" s="50">
        <v>4.4444444444444446</v>
      </c>
      <c r="K45" s="50">
        <v>14</v>
      </c>
      <c r="L45" s="50">
        <v>7.7777777777777786</v>
      </c>
      <c r="M45" s="50">
        <v>7.7777777777777786</v>
      </c>
      <c r="N45" s="50">
        <v>9.3333333333333321</v>
      </c>
      <c r="O45" s="50">
        <v>3.5555555555555554</v>
      </c>
    </row>
    <row r="46" spans="1:15">
      <c r="A46" s="66"/>
      <c r="B46" s="50">
        <v>3</v>
      </c>
      <c r="C46" s="50">
        <v>1.857142857142857</v>
      </c>
      <c r="D46" s="50">
        <v>9.6984126984126995</v>
      </c>
      <c r="E46" s="50">
        <v>9.0793650793650791</v>
      </c>
      <c r="F46" s="50">
        <v>5.1587301587301582</v>
      </c>
      <c r="G46" s="50">
        <v>4.1269841269841265</v>
      </c>
      <c r="H46" s="50"/>
      <c r="I46" s="50">
        <v>9.0793650793650791</v>
      </c>
      <c r="J46" s="50">
        <v>5.1587301587301582</v>
      </c>
      <c r="K46" s="50">
        <v>4.1269841269841265</v>
      </c>
      <c r="L46" s="50">
        <v>8.4603174603174605</v>
      </c>
      <c r="M46" s="50">
        <v>8.4603174603174605</v>
      </c>
      <c r="N46" s="50">
        <v>9.6984126984126995</v>
      </c>
      <c r="O46" s="50">
        <v>12.38095238095238</v>
      </c>
    </row>
    <row r="47" spans="1:15">
      <c r="A47" s="66"/>
      <c r="B47" s="50">
        <v>4</v>
      </c>
      <c r="C47" s="50">
        <v>3.0476190476190474</v>
      </c>
      <c r="D47" s="50">
        <v>7.2380952380952372</v>
      </c>
      <c r="E47" s="50">
        <v>8</v>
      </c>
      <c r="F47" s="50">
        <v>7.2380952380952372</v>
      </c>
      <c r="G47" s="50">
        <v>5.333333333333333</v>
      </c>
      <c r="H47" s="50"/>
      <c r="I47" s="50">
        <v>8</v>
      </c>
      <c r="J47" s="50">
        <v>7.2380952380952372</v>
      </c>
      <c r="K47" s="50">
        <v>5.333333333333333</v>
      </c>
      <c r="L47" s="50">
        <v>3.0476190476190474</v>
      </c>
      <c r="M47" s="50">
        <v>3.0476190476190474</v>
      </c>
      <c r="N47" s="50">
        <v>7.2380952380952372</v>
      </c>
      <c r="O47" s="50">
        <v>6.666666666666667</v>
      </c>
    </row>
    <row r="48" spans="1:15">
      <c r="A48" s="66"/>
      <c r="B48" s="50">
        <v>5</v>
      </c>
      <c r="C48" s="50">
        <v>5.9365079365079358</v>
      </c>
      <c r="D48" s="50">
        <v>4.8888888888888884</v>
      </c>
      <c r="E48" s="50">
        <v>7.1587301587301591</v>
      </c>
      <c r="F48" s="50">
        <v>2.6190476190476191</v>
      </c>
      <c r="G48" s="50">
        <v>7.6825396825396819</v>
      </c>
      <c r="H48" s="50"/>
      <c r="I48" s="50">
        <v>7.1587301587301591</v>
      </c>
      <c r="J48" s="50">
        <v>2.6190476190476191</v>
      </c>
      <c r="K48" s="50">
        <v>7.6825396825396819</v>
      </c>
      <c r="L48" s="50">
        <v>7.6825396825396819</v>
      </c>
      <c r="M48" s="50">
        <v>7.6825396825396819</v>
      </c>
      <c r="N48" s="50">
        <v>4.8888888888888884</v>
      </c>
      <c r="O48" s="50">
        <v>5.9365079365079358</v>
      </c>
    </row>
    <row r="49" spans="1:15">
      <c r="A49" s="66"/>
      <c r="B49" s="50">
        <v>6</v>
      </c>
      <c r="C49" s="50">
        <v>7.4603174603174605</v>
      </c>
      <c r="D49" s="50">
        <v>5.5555555555555554</v>
      </c>
      <c r="E49" s="50">
        <v>6.0317460317460316</v>
      </c>
      <c r="F49" s="50">
        <v>2.5396825396825395</v>
      </c>
      <c r="G49" s="50">
        <v>7.4603174603174605</v>
      </c>
      <c r="H49" s="50"/>
      <c r="I49" s="50">
        <v>6.0317460317460316</v>
      </c>
      <c r="J49" s="50">
        <v>2.5396825396825395</v>
      </c>
      <c r="K49" s="50">
        <v>7.4603174603174605</v>
      </c>
      <c r="L49" s="50">
        <v>4.4444444444444446</v>
      </c>
      <c r="M49" s="50">
        <v>3.1746031746031744</v>
      </c>
      <c r="N49" s="50">
        <v>5.5555555555555554</v>
      </c>
      <c r="O49" s="50">
        <v>7.4603174603174605</v>
      </c>
    </row>
    <row r="50" spans="1:15">
      <c r="A50" s="66"/>
      <c r="B50" s="50">
        <v>7</v>
      </c>
      <c r="C50" s="50">
        <v>2.8571428571428568</v>
      </c>
      <c r="D50" s="50">
        <v>6.2857142857142856</v>
      </c>
      <c r="E50" s="50">
        <v>5</v>
      </c>
      <c r="F50" s="50">
        <v>1.2857142857142856</v>
      </c>
      <c r="G50" s="50">
        <v>2.1428571428571428</v>
      </c>
      <c r="H50" s="50"/>
      <c r="I50" s="50">
        <v>5</v>
      </c>
      <c r="J50" s="50">
        <v>1.2857142857142856</v>
      </c>
      <c r="K50" s="50">
        <v>2.1428571428571428</v>
      </c>
      <c r="L50" s="50">
        <v>5.4285714285714279</v>
      </c>
      <c r="M50" s="50">
        <v>4</v>
      </c>
      <c r="N50" s="50">
        <v>6.2857142857142856</v>
      </c>
      <c r="O50" s="50">
        <v>2.1428571428571428</v>
      </c>
    </row>
    <row r="51" spans="1:15">
      <c r="A51" s="66"/>
      <c r="B51" s="50">
        <v>8</v>
      </c>
      <c r="C51" s="50">
        <v>1.9047619047619047</v>
      </c>
      <c r="D51" s="50">
        <v>5.2063492063492065</v>
      </c>
      <c r="E51" s="50">
        <v>4.3174603174603172</v>
      </c>
      <c r="F51" s="50">
        <v>4.4444444444444446</v>
      </c>
      <c r="G51" s="50">
        <v>4.4444444444444446</v>
      </c>
      <c r="H51" s="50"/>
      <c r="I51" s="50">
        <v>4.3174603174603172</v>
      </c>
      <c r="J51" s="50">
        <v>4.4444444444444446</v>
      </c>
      <c r="K51" s="50">
        <v>4.4444444444444446</v>
      </c>
      <c r="L51" s="50">
        <v>2.5396825396825395</v>
      </c>
      <c r="M51" s="50">
        <v>4.8253968253968251</v>
      </c>
      <c r="N51" s="50">
        <v>5.2063492063492065</v>
      </c>
      <c r="O51" s="50">
        <v>4.8253968253968251</v>
      </c>
    </row>
    <row r="52" spans="1:15">
      <c r="A52" s="66"/>
      <c r="B52" s="50">
        <v>9</v>
      </c>
      <c r="C52" s="50">
        <v>3.1111111111111107</v>
      </c>
      <c r="D52" s="50">
        <v>3.7777777777777777</v>
      </c>
      <c r="E52" s="50">
        <v>3.1111111111111107</v>
      </c>
      <c r="F52" s="50">
        <v>6.6666666666666661</v>
      </c>
      <c r="G52" s="50">
        <v>1</v>
      </c>
      <c r="H52" s="50"/>
      <c r="I52" s="50">
        <v>3.1111111111111107</v>
      </c>
      <c r="J52" s="50">
        <v>6.6666666666666661</v>
      </c>
      <c r="K52" s="50">
        <v>1</v>
      </c>
      <c r="L52" s="50">
        <v>6.6666666666666661</v>
      </c>
      <c r="M52" s="50">
        <v>6.6666666666666661</v>
      </c>
      <c r="N52" s="50">
        <v>3.7777777777777777</v>
      </c>
      <c r="O52" s="50">
        <v>2.7777777777777777</v>
      </c>
    </row>
    <row r="53" spans="1:15">
      <c r="A53" s="66"/>
      <c r="B53" s="50">
        <v>10</v>
      </c>
      <c r="C53" s="50">
        <v>3.3333333333333335</v>
      </c>
      <c r="D53" s="50">
        <v>1.9047619047619047</v>
      </c>
      <c r="E53" s="50">
        <v>2.3809523809523809</v>
      </c>
      <c r="F53" s="50">
        <v>2.6666666666666665</v>
      </c>
      <c r="G53" s="50">
        <v>1.5238095238095237</v>
      </c>
      <c r="H53" s="50"/>
      <c r="I53" s="50">
        <v>2.3809523809523809</v>
      </c>
      <c r="J53" s="50">
        <v>2.6666666666666665</v>
      </c>
      <c r="K53" s="50">
        <v>1.5238095238095237</v>
      </c>
      <c r="L53" s="50">
        <v>1.4285714285714284</v>
      </c>
      <c r="M53" s="50">
        <v>1.4285714285714284</v>
      </c>
      <c r="N53" s="50">
        <v>1.9047619047619047</v>
      </c>
      <c r="O53" s="50">
        <v>1.9047619047619047</v>
      </c>
    </row>
    <row r="54" spans="1:15">
      <c r="A54" s="66"/>
      <c r="B54" s="50">
        <v>11</v>
      </c>
      <c r="C54" s="50">
        <v>1.984126984126984</v>
      </c>
      <c r="D54" s="50">
        <v>1.1904761904761905</v>
      </c>
      <c r="E54" s="50">
        <v>1.5873015873015872</v>
      </c>
      <c r="F54" s="50">
        <v>5</v>
      </c>
      <c r="G54" s="50">
        <v>3.253968253968254</v>
      </c>
      <c r="H54" s="50"/>
      <c r="I54" s="50">
        <v>1.5873015873015872</v>
      </c>
      <c r="J54" s="50">
        <v>5</v>
      </c>
      <c r="K54" s="50">
        <v>3.253968253968254</v>
      </c>
      <c r="L54" s="50">
        <v>0.71428571428571419</v>
      </c>
      <c r="M54" s="50">
        <v>0.71428571428571419</v>
      </c>
      <c r="N54" s="50">
        <v>1.1904761904761905</v>
      </c>
      <c r="O54" s="50">
        <v>0.47619047619047616</v>
      </c>
    </row>
    <row r="55" spans="1:15">
      <c r="A55" s="66"/>
      <c r="B55" s="50">
        <v>12</v>
      </c>
      <c r="C55" s="50">
        <v>2.6031746031746033</v>
      </c>
      <c r="D55" s="50">
        <v>1.5873015873015872</v>
      </c>
      <c r="E55" s="50">
        <v>1.0158730158730158</v>
      </c>
      <c r="F55" s="50">
        <v>2.7936507936507935</v>
      </c>
      <c r="G55" s="50">
        <v>0.38095238095238093</v>
      </c>
      <c r="H55" s="50"/>
      <c r="I55" s="50">
        <v>1.0158730158730158</v>
      </c>
      <c r="J55" s="50">
        <v>2.7936507936507935</v>
      </c>
      <c r="K55" s="50">
        <v>0.38095238095238093</v>
      </c>
      <c r="L55" s="50">
        <v>2.9841269841269842</v>
      </c>
      <c r="M55" s="50">
        <v>2.9841269841269842</v>
      </c>
      <c r="N55" s="50">
        <v>1.5873015873015872</v>
      </c>
      <c r="O55" s="50">
        <v>1.7777777777777777</v>
      </c>
    </row>
    <row r="56" spans="1:15">
      <c r="A56" s="66"/>
      <c r="B56" s="50">
        <v>13</v>
      </c>
      <c r="C56" s="50">
        <v>2.0952380952380949</v>
      </c>
      <c r="D56" s="50">
        <v>0.76190476190476186</v>
      </c>
      <c r="E56" s="50">
        <v>0.71428571428571419</v>
      </c>
      <c r="F56" s="50">
        <v>0.2857142857142857</v>
      </c>
      <c r="G56" s="50">
        <v>1.8095238095238093</v>
      </c>
      <c r="H56" s="50"/>
      <c r="I56" s="50">
        <v>0.71428571428571419</v>
      </c>
      <c r="J56" s="50">
        <v>0.2857142857142857</v>
      </c>
      <c r="K56" s="50">
        <v>1.8095238095238093</v>
      </c>
      <c r="L56" s="50">
        <v>3</v>
      </c>
      <c r="M56" s="50">
        <v>3</v>
      </c>
      <c r="N56" s="50">
        <v>0.76190476190476186</v>
      </c>
      <c r="O56" s="50">
        <v>2</v>
      </c>
    </row>
    <row r="57" spans="1:15">
      <c r="A57" s="66"/>
      <c r="B57" s="50">
        <v>14</v>
      </c>
      <c r="C57" s="50">
        <v>1.3333333333333333</v>
      </c>
      <c r="D57" s="50">
        <v>0.2857142857142857</v>
      </c>
      <c r="E57" s="50">
        <v>0.2857142857142857</v>
      </c>
      <c r="F57" s="50">
        <v>1.3333333333333333</v>
      </c>
      <c r="G57" s="50">
        <v>1.3333333333333333</v>
      </c>
      <c r="H57" s="50"/>
      <c r="I57" s="50">
        <v>0.2857142857142857</v>
      </c>
      <c r="J57" s="50">
        <v>1.3333333333333333</v>
      </c>
      <c r="K57" s="50">
        <v>1.3333333333333333</v>
      </c>
      <c r="L57" s="50">
        <v>0.19047619047619047</v>
      </c>
      <c r="M57" s="50">
        <v>0.19047619047619047</v>
      </c>
      <c r="N57" s="50">
        <v>0.2857142857142857</v>
      </c>
      <c r="O57" s="50">
        <v>1.3968253968253967</v>
      </c>
    </row>
    <row r="58" spans="1:15">
      <c r="A58" s="66"/>
      <c r="B58" s="50">
        <v>15</v>
      </c>
      <c r="C58" s="50">
        <v>0.60317460317460314</v>
      </c>
      <c r="D58" s="50">
        <v>9.5238095238095233E-2</v>
      </c>
      <c r="E58" s="50">
        <v>9.5238095238095233E-2</v>
      </c>
      <c r="F58" s="50">
        <v>0.74603174603174605</v>
      </c>
      <c r="G58" s="50">
        <v>0.95238095238095233</v>
      </c>
      <c r="H58" s="50"/>
      <c r="I58" s="50">
        <v>9.5238095238095233E-2</v>
      </c>
      <c r="J58" s="50">
        <v>0.74603174603174605</v>
      </c>
      <c r="K58" s="50">
        <v>0.95238095238095233</v>
      </c>
      <c r="L58" s="50">
        <v>0.66666666666666663</v>
      </c>
      <c r="M58" s="50">
        <v>0.66666666666666663</v>
      </c>
      <c r="N58" s="50">
        <v>9.5238095238095233E-2</v>
      </c>
      <c r="O58" s="50">
        <v>0.14285714285714285</v>
      </c>
    </row>
    <row r="59" spans="1:15">
      <c r="A59" s="50"/>
      <c r="B59" s="49" t="s">
        <v>199</v>
      </c>
      <c r="C59" s="50">
        <f>C39/MAX($C39:$G39)</f>
        <v>1</v>
      </c>
      <c r="D59" s="50">
        <f t="shared" ref="D59:G59" si="8">D39/MAX($C39:$G39)</f>
        <v>0.22874826009146948</v>
      </c>
      <c r="E59" s="50">
        <f t="shared" si="8"/>
        <v>0.14391917503479817</v>
      </c>
      <c r="F59" s="50">
        <f t="shared" si="8"/>
        <v>6.2183088089083322E-2</v>
      </c>
      <c r="G59" s="50">
        <f t="shared" si="8"/>
        <v>6.3546275352952875E-2</v>
      </c>
      <c r="H59" s="50"/>
      <c r="I59" s="50">
        <f>I39/MAX($I39:$O39)</f>
        <v>0.62915964902749111</v>
      </c>
      <c r="J59" s="50">
        <f t="shared" ref="J59:N60" si="9">J39/MAX($I39:$O39)</f>
        <v>0.27184070411822236</v>
      </c>
      <c r="K59" s="50">
        <f t="shared" si="9"/>
        <v>0.27780003803107683</v>
      </c>
      <c r="L59" s="50">
        <f t="shared" si="9"/>
        <v>0.27780003803107683</v>
      </c>
      <c r="M59" s="50">
        <f t="shared" si="9"/>
        <v>0.42801939584917964</v>
      </c>
      <c r="N59" s="50">
        <f t="shared" si="9"/>
        <v>1</v>
      </c>
      <c r="O59" s="50">
        <f t="shared" ref="O59" si="10">O39/MAX($I39:$O39)</f>
        <v>0.42801939584917964</v>
      </c>
    </row>
    <row r="60" spans="1:15">
      <c r="A60" s="50"/>
      <c r="B60" s="49" t="s">
        <v>198</v>
      </c>
      <c r="C60" s="50">
        <f>C40/MAX($C40:$G40)</f>
        <v>1</v>
      </c>
      <c r="D60" s="50">
        <f t="shared" ref="D60:G60" si="11">D40/MAX($C40:$G40)</f>
        <v>0.2933340638423873</v>
      </c>
      <c r="E60" s="50">
        <f t="shared" si="11"/>
        <v>0.15149711264244412</v>
      </c>
      <c r="F60" s="50">
        <f t="shared" si="11"/>
        <v>0.10328454107410276</v>
      </c>
      <c r="G60" s="50">
        <f t="shared" si="11"/>
        <v>8.360778722651567E-2</v>
      </c>
      <c r="H60" s="50"/>
      <c r="I60" s="50">
        <f>I40/MAX($I40:$O40)</f>
        <v>0.51646614327017171</v>
      </c>
      <c r="J60" s="50">
        <f t="shared" si="9"/>
        <v>0.35210551315171856</v>
      </c>
      <c r="K60" s="50">
        <f t="shared" si="9"/>
        <v>0.28502583754282063</v>
      </c>
      <c r="L60" s="50">
        <f t="shared" si="9"/>
        <v>0.32979575504596331</v>
      </c>
      <c r="M60" s="50">
        <f t="shared" si="9"/>
        <v>0.36180604669155625</v>
      </c>
      <c r="N60" s="50">
        <f t="shared" si="9"/>
        <v>1</v>
      </c>
      <c r="O60" s="50">
        <f t="shared" ref="O60" si="12">O40/MAX($I40:$O40)</f>
        <v>0.41462767985371179</v>
      </c>
    </row>
    <row r="61" spans="1:15">
      <c r="A61" s="50"/>
      <c r="B61" s="49" t="s">
        <v>200</v>
      </c>
      <c r="C61" s="50">
        <f>C41/MAX($C41:$G41)</f>
        <v>0.77921617308033331</v>
      </c>
      <c r="D61" s="50">
        <f t="shared" ref="D61:G61" si="13">D41/MAX($C41:$G41)</f>
        <v>0.98421705976236917</v>
      </c>
      <c r="E61" s="50">
        <f t="shared" si="13"/>
        <v>1</v>
      </c>
      <c r="F61" s="50">
        <f t="shared" si="13"/>
        <v>0.73435006206774223</v>
      </c>
      <c r="G61" s="50">
        <f t="shared" si="13"/>
        <v>0.78240822840929236</v>
      </c>
      <c r="H61" s="50"/>
      <c r="I61" s="50">
        <f>I41/MAX($I41:$O41)</f>
        <v>1</v>
      </c>
      <c r="J61" s="50">
        <f t="shared" ref="J61:N62" si="14">J41/MAX($I41:$O41)</f>
        <v>0.73435006206774223</v>
      </c>
      <c r="K61" s="50">
        <f t="shared" si="14"/>
        <v>0.78240822840929236</v>
      </c>
      <c r="L61" s="50">
        <f t="shared" si="14"/>
        <v>0.77779748182301833</v>
      </c>
      <c r="M61" s="50">
        <f t="shared" si="14"/>
        <v>0.77159070757226478</v>
      </c>
      <c r="N61" s="50">
        <f t="shared" si="14"/>
        <v>0.98421705976236928</v>
      </c>
      <c r="O61" s="50">
        <f>O41/MAX($I41:$O41)</f>
        <v>0.92463202695513369</v>
      </c>
    </row>
    <row r="62" spans="1:15">
      <c r="A62" s="50"/>
      <c r="B62" s="49" t="s">
        <v>201</v>
      </c>
      <c r="C62" s="52">
        <f>C42/MAX($C42:$G42)</f>
        <v>0.20014423488283972</v>
      </c>
      <c r="D62" s="52">
        <f t="shared" ref="D62:G62" si="15">D42/MAX($C42:$G42)</f>
        <v>0.20014423488283972</v>
      </c>
      <c r="E62" s="52">
        <f t="shared" si="15"/>
        <v>0.48288127513415069</v>
      </c>
      <c r="F62" s="52">
        <f t="shared" si="15"/>
        <v>0.91701604918653978</v>
      </c>
      <c r="G62" s="52">
        <f t="shared" si="15"/>
        <v>1</v>
      </c>
      <c r="H62" s="52"/>
      <c r="I62" s="52">
        <f>I42/MAX($I42:$O42)</f>
        <v>0.3134073780245934</v>
      </c>
      <c r="J62" s="52">
        <f t="shared" si="14"/>
        <v>0.5951765172550576</v>
      </c>
      <c r="K62" s="52">
        <f t="shared" si="14"/>
        <v>0.64903609678698926</v>
      </c>
      <c r="L62" s="52">
        <f t="shared" si="14"/>
        <v>0.64903609678698926</v>
      </c>
      <c r="M62" s="52">
        <f t="shared" si="14"/>
        <v>1</v>
      </c>
      <c r="N62" s="52">
        <f t="shared" si="14"/>
        <v>0.12990083300277669</v>
      </c>
      <c r="O62" s="52">
        <f t="shared" ref="O62" si="16">O42/MAX($I42:$O42)</f>
        <v>1</v>
      </c>
    </row>
    <row r="65" spans="1:13">
      <c r="B65" s="3" t="s">
        <v>32</v>
      </c>
    </row>
    <row r="66" spans="1:13" ht="28.8">
      <c r="A66" s="53"/>
      <c r="B66" s="49" t="s">
        <v>49</v>
      </c>
      <c r="C66" s="49" t="s">
        <v>43</v>
      </c>
      <c r="D66" s="49" t="s">
        <v>44</v>
      </c>
      <c r="E66" s="49" t="s">
        <v>45</v>
      </c>
      <c r="F66" s="49" t="s">
        <v>46</v>
      </c>
      <c r="G66" s="49" t="s">
        <v>47</v>
      </c>
      <c r="H66" s="58" t="s">
        <v>169</v>
      </c>
      <c r="I66" s="49" t="s">
        <v>48</v>
      </c>
      <c r="K66" t="s">
        <v>168</v>
      </c>
    </row>
    <row r="67" spans="1:13">
      <c r="A67" s="53"/>
      <c r="B67" s="50">
        <v>0</v>
      </c>
      <c r="C67" s="50">
        <v>0.18506</v>
      </c>
      <c r="D67" s="50">
        <v>1.243044</v>
      </c>
      <c r="E67" s="50">
        <v>4</v>
      </c>
      <c r="F67" s="50"/>
      <c r="G67" s="50">
        <v>42</v>
      </c>
      <c r="H67" s="50">
        <f t="shared" ref="H67:H82" si="17">G67/MAX(G$67:G$82)</f>
        <v>0.66666666666666663</v>
      </c>
      <c r="I67" s="50">
        <v>16</v>
      </c>
      <c r="K67" t="str">
        <f t="shared" ref="K67:K82" si="18">"'#"&amp;B67&amp;"':"&amp;H67&amp;","</f>
        <v>'#0':0.666666666666667,</v>
      </c>
      <c r="M67" t="str">
        <f>K67&amp;K68&amp;K69&amp;K70&amp;K71&amp;K72&amp;K73&amp;K74&amp;K75&amp;K76&amp;K77&amp;K78&amp;K79&amp;K80&amp;K81&amp;K82</f>
        <v>'#0':0.666666666666667,'#1':0.746031746031746,'#2':0.603174603174603,'#3':0.444444444444444,'#4':0.698412698412698,'#5':0.555555555555556,'#6':0.650793650793651,'#7':0.317460317460317,'#8':0.53968253968254,'#9':0.238095238095238,'#10':0.396825396825397,'#11':0.253968253968254,'#12':0.952380952380952,'#13':0.142857142857143,'#14':1,'#15':0.0952380952380952,</v>
      </c>
    </row>
    <row r="68" spans="1:13">
      <c r="A68" s="53"/>
      <c r="B68" s="50">
        <v>1</v>
      </c>
      <c r="C68" s="50">
        <v>0.111438</v>
      </c>
      <c r="D68" s="50">
        <v>1.2477940000000001</v>
      </c>
      <c r="E68" s="50">
        <v>4</v>
      </c>
      <c r="F68" s="50"/>
      <c r="G68" s="50">
        <v>47</v>
      </c>
      <c r="H68" s="50">
        <f t="shared" si="17"/>
        <v>0.74603174603174605</v>
      </c>
      <c r="I68" s="50">
        <v>15</v>
      </c>
      <c r="K68" t="str">
        <f t="shared" si="18"/>
        <v>'#1':0.746031746031746,</v>
      </c>
    </row>
    <row r="69" spans="1:13">
      <c r="A69" s="53"/>
      <c r="B69" s="50">
        <v>2</v>
      </c>
      <c r="C69" s="50">
        <v>0.206599</v>
      </c>
      <c r="D69" s="50">
        <v>1.26112</v>
      </c>
      <c r="E69" s="50">
        <v>4</v>
      </c>
      <c r="F69" s="50"/>
      <c r="G69" s="50">
        <v>38</v>
      </c>
      <c r="H69" s="50">
        <f t="shared" si="17"/>
        <v>0.60317460317460314</v>
      </c>
      <c r="I69" s="50">
        <v>14</v>
      </c>
      <c r="K69" t="str">
        <f t="shared" si="18"/>
        <v>'#2':0.603174603174603,</v>
      </c>
    </row>
    <row r="70" spans="1:13">
      <c r="A70" s="53"/>
      <c r="B70" s="50">
        <v>3</v>
      </c>
      <c r="C70" s="50">
        <v>0.29442099999999999</v>
      </c>
      <c r="D70" s="50">
        <v>1.81514</v>
      </c>
      <c r="E70" s="50">
        <v>6</v>
      </c>
      <c r="F70" s="50"/>
      <c r="G70" s="50">
        <v>28</v>
      </c>
      <c r="H70" s="50">
        <f t="shared" si="17"/>
        <v>0.44444444444444442</v>
      </c>
      <c r="I70" s="50">
        <v>13</v>
      </c>
      <c r="K70" t="str">
        <f t="shared" si="18"/>
        <v>'#3':0.444444444444444,</v>
      </c>
    </row>
    <row r="71" spans="1:13">
      <c r="A71" s="53"/>
      <c r="B71" s="50">
        <v>4</v>
      </c>
      <c r="C71" s="50">
        <v>5.4517999999999997E-2</v>
      </c>
      <c r="D71" s="50">
        <v>1.845852</v>
      </c>
      <c r="E71" s="50">
        <v>6</v>
      </c>
      <c r="F71" s="50"/>
      <c r="G71" s="50">
        <v>44</v>
      </c>
      <c r="H71" s="50">
        <f t="shared" si="17"/>
        <v>0.69841269841269837</v>
      </c>
      <c r="I71" s="50">
        <v>12</v>
      </c>
      <c r="K71" t="str">
        <f t="shared" si="18"/>
        <v>'#4':0.698412698412698,</v>
      </c>
    </row>
    <row r="72" spans="1:13">
      <c r="A72" s="53"/>
      <c r="B72" s="50">
        <v>5</v>
      </c>
      <c r="C72" s="50">
        <v>0.126445</v>
      </c>
      <c r="D72" s="50">
        <v>1.8441069999999999</v>
      </c>
      <c r="E72" s="50">
        <v>6</v>
      </c>
      <c r="F72" s="50"/>
      <c r="G72" s="50">
        <v>35</v>
      </c>
      <c r="H72" s="50">
        <f t="shared" si="17"/>
        <v>0.55555555555555558</v>
      </c>
      <c r="I72" s="50">
        <v>11</v>
      </c>
      <c r="K72" t="str">
        <f t="shared" si="18"/>
        <v>'#5':0.555555555555556,</v>
      </c>
    </row>
    <row r="73" spans="1:13">
      <c r="A73" s="53"/>
      <c r="B73" s="50">
        <v>6</v>
      </c>
      <c r="C73" s="50">
        <v>7.5022000000000005E-2</v>
      </c>
      <c r="D73" s="50">
        <v>2.0480070000000001</v>
      </c>
      <c r="E73" s="50">
        <v>6</v>
      </c>
      <c r="F73" s="50"/>
      <c r="G73" s="50">
        <v>41</v>
      </c>
      <c r="H73" s="50">
        <f t="shared" si="17"/>
        <v>0.65079365079365081</v>
      </c>
      <c r="I73" s="50">
        <v>10</v>
      </c>
      <c r="K73" t="str">
        <f t="shared" si="18"/>
        <v>'#6':0.650793650793651,</v>
      </c>
    </row>
    <row r="74" spans="1:13">
      <c r="A74" s="53"/>
      <c r="B74" s="50">
        <v>7</v>
      </c>
      <c r="C74" s="50">
        <v>0.63636599999999999</v>
      </c>
      <c r="D74" s="50">
        <v>2.1095440000000001</v>
      </c>
      <c r="E74" s="50">
        <v>6</v>
      </c>
      <c r="F74" s="50"/>
      <c r="G74" s="50">
        <v>20</v>
      </c>
      <c r="H74" s="50">
        <f t="shared" si="17"/>
        <v>0.31746031746031744</v>
      </c>
      <c r="I74" s="50">
        <v>9</v>
      </c>
      <c r="K74" t="str">
        <f t="shared" si="18"/>
        <v>'#7':0.317460317460317,</v>
      </c>
    </row>
    <row r="75" spans="1:13">
      <c r="A75" s="53"/>
      <c r="B75" s="50">
        <v>8</v>
      </c>
      <c r="C75" s="50">
        <v>8.1810999999999995E-2</v>
      </c>
      <c r="D75" s="50">
        <v>2.0982349999999999</v>
      </c>
      <c r="E75" s="50">
        <v>7</v>
      </c>
      <c r="F75" s="50"/>
      <c r="G75" s="50">
        <v>34</v>
      </c>
      <c r="H75" s="50">
        <f t="shared" si="17"/>
        <v>0.53968253968253965</v>
      </c>
      <c r="I75" s="50">
        <v>8</v>
      </c>
      <c r="K75" t="str">
        <f t="shared" si="18"/>
        <v>'#8':0.53968253968254,</v>
      </c>
    </row>
    <row r="76" spans="1:13">
      <c r="A76" s="53"/>
      <c r="B76" s="50">
        <v>9</v>
      </c>
      <c r="C76" s="50">
        <v>0.717059</v>
      </c>
      <c r="D76" s="50">
        <v>2.1780650000000001</v>
      </c>
      <c r="E76" s="50">
        <v>7</v>
      </c>
      <c r="F76" s="50"/>
      <c r="G76" s="50">
        <v>15</v>
      </c>
      <c r="H76" s="50">
        <f t="shared" si="17"/>
        <v>0.23809523809523808</v>
      </c>
      <c r="I76" s="50">
        <v>7</v>
      </c>
      <c r="K76" t="str">
        <f t="shared" si="18"/>
        <v>'#9':0.238095238095238,</v>
      </c>
    </row>
    <row r="77" spans="1:13">
      <c r="A77" s="53"/>
      <c r="B77" s="50">
        <v>10</v>
      </c>
      <c r="C77" s="50">
        <v>0.12605</v>
      </c>
      <c r="D77" s="50">
        <v>2.5092669999999999</v>
      </c>
      <c r="E77" s="50">
        <v>8</v>
      </c>
      <c r="F77" s="50"/>
      <c r="G77" s="50">
        <v>25</v>
      </c>
      <c r="H77" s="50">
        <f t="shared" si="17"/>
        <v>0.3968253968253968</v>
      </c>
      <c r="I77" s="50">
        <v>6</v>
      </c>
      <c r="K77" t="str">
        <f t="shared" si="18"/>
        <v>'#10':0.396825396825397,</v>
      </c>
    </row>
    <row r="78" spans="1:13">
      <c r="A78" s="53"/>
      <c r="B78" s="50">
        <v>11</v>
      </c>
      <c r="C78" s="50">
        <v>0.26527299999999998</v>
      </c>
      <c r="D78" s="50">
        <v>2.6489029999999998</v>
      </c>
      <c r="E78" s="50">
        <v>8</v>
      </c>
      <c r="F78" s="50"/>
      <c r="G78" s="50">
        <v>16</v>
      </c>
      <c r="H78" s="50">
        <f t="shared" si="17"/>
        <v>0.25396825396825395</v>
      </c>
      <c r="I78" s="50">
        <v>5</v>
      </c>
      <c r="K78" t="str">
        <f t="shared" si="18"/>
        <v>'#11':0.253968253968254,</v>
      </c>
    </row>
    <row r="79" spans="1:13">
      <c r="A79" s="53"/>
      <c r="B79" s="50">
        <v>12</v>
      </c>
      <c r="C79" s="50">
        <v>4.1750000000000002E-2</v>
      </c>
      <c r="D79" s="50">
        <v>0.708291</v>
      </c>
      <c r="E79" s="50">
        <v>3</v>
      </c>
      <c r="F79" s="50" t="s">
        <v>24</v>
      </c>
      <c r="G79" s="50">
        <v>60</v>
      </c>
      <c r="H79" s="50">
        <f t="shared" si="17"/>
        <v>0.95238095238095233</v>
      </c>
      <c r="I79" s="50">
        <v>4</v>
      </c>
      <c r="K79" t="str">
        <f t="shared" si="18"/>
        <v>'#12':0.952380952380952,</v>
      </c>
    </row>
    <row r="80" spans="1:13">
      <c r="A80" s="53"/>
      <c r="B80" s="50">
        <v>13</v>
      </c>
      <c r="C80" s="50">
        <v>2.6176370000000002</v>
      </c>
      <c r="D80" s="50">
        <v>3.7631410000000001</v>
      </c>
      <c r="E80" s="50">
        <v>7</v>
      </c>
      <c r="F80" s="50" t="s">
        <v>24</v>
      </c>
      <c r="G80" s="50">
        <v>9</v>
      </c>
      <c r="H80" s="50">
        <f t="shared" si="17"/>
        <v>0.14285714285714285</v>
      </c>
      <c r="I80" s="50">
        <v>3</v>
      </c>
      <c r="K80" t="str">
        <f t="shared" si="18"/>
        <v>'#13':0.142857142857143,</v>
      </c>
    </row>
    <row r="81" spans="1:11">
      <c r="A81" s="53"/>
      <c r="B81" s="50">
        <v>14</v>
      </c>
      <c r="C81" s="50">
        <v>3.9504999999999998E-2</v>
      </c>
      <c r="D81" s="50">
        <v>0.70806899999999995</v>
      </c>
      <c r="E81" s="50">
        <v>3</v>
      </c>
      <c r="F81" s="50" t="s">
        <v>24</v>
      </c>
      <c r="G81" s="50">
        <v>63</v>
      </c>
      <c r="H81" s="50">
        <f t="shared" si="17"/>
        <v>1</v>
      </c>
      <c r="I81" s="50">
        <v>2</v>
      </c>
      <c r="K81" t="str">
        <f t="shared" si="18"/>
        <v>'#14':1,</v>
      </c>
    </row>
    <row r="82" spans="1:11">
      <c r="A82" s="53"/>
      <c r="B82" s="50">
        <v>15</v>
      </c>
      <c r="C82" s="50">
        <v>2.6359750000000002</v>
      </c>
      <c r="D82" s="50">
        <v>3.7819340000000001</v>
      </c>
      <c r="E82" s="50">
        <v>7</v>
      </c>
      <c r="F82" s="50" t="s">
        <v>24</v>
      </c>
      <c r="G82" s="50">
        <v>6</v>
      </c>
      <c r="H82" s="50">
        <f t="shared" si="17"/>
        <v>9.5238095238095233E-2</v>
      </c>
      <c r="I82" s="50">
        <v>1</v>
      </c>
      <c r="K82" t="str">
        <f t="shared" si="18"/>
        <v>'#15':0.0952380952380952,</v>
      </c>
    </row>
  </sheetData>
  <mergeCells count="5">
    <mergeCell ref="A7:A22"/>
    <mergeCell ref="A23:A38"/>
    <mergeCell ref="A43:A58"/>
    <mergeCell ref="C3:G3"/>
    <mergeCell ref="H3:N3"/>
  </mergeCells>
  <conditionalFormatting sqref="C7:C22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:C38">
    <cfRule type="colorScale" priority="63">
      <colorScale>
        <cfvo type="min"/>
        <cfvo type="max"/>
        <color theme="0"/>
        <color theme="0" tint="-0.34998626667073579"/>
      </colorScale>
    </cfRule>
  </conditionalFormatting>
  <conditionalFormatting sqref="C67:C78">
    <cfRule type="colorScale" priority="17">
      <colorScale>
        <cfvo type="min"/>
        <cfvo type="max"/>
        <color rgb="FF63BE7B"/>
        <color rgb="FFFCFCFF"/>
      </colorScale>
    </cfRule>
  </conditionalFormatting>
  <conditionalFormatting sqref="C67:C82">
    <cfRule type="colorScale" priority="16">
      <colorScale>
        <cfvo type="min"/>
        <cfvo type="max"/>
        <color rgb="FFFCFCFF"/>
        <color rgb="FF63BE7B"/>
      </colorScale>
    </cfRule>
  </conditionalFormatting>
  <conditionalFormatting sqref="C41:H41">
    <cfRule type="colorScale" priority="72">
      <colorScale>
        <cfvo type="min"/>
        <cfvo type="max"/>
        <color rgb="FFF8696B"/>
        <color rgb="FFFCFCFF"/>
      </colorScale>
    </cfRule>
  </conditionalFormatting>
  <conditionalFormatting sqref="C42:H42">
    <cfRule type="colorScale" priority="73">
      <colorScale>
        <cfvo type="min"/>
        <cfvo type="max"/>
        <color rgb="FFF8696B"/>
        <color rgb="FFFCFCFF"/>
      </colorScale>
    </cfRule>
  </conditionalFormatting>
  <conditionalFormatting sqref="C43:H58">
    <cfRule type="colorScale" priority="70">
      <colorScale>
        <cfvo type="min"/>
        <cfvo type="max"/>
        <color theme="0"/>
        <color theme="0" tint="-0.34998626667073579"/>
      </colorScale>
    </cfRule>
  </conditionalFormatting>
  <conditionalFormatting sqref="C39:O39">
    <cfRule type="colorScale" priority="338">
      <colorScale>
        <cfvo type="min"/>
        <cfvo type="max"/>
        <color rgb="FFF8696B"/>
        <color rgb="FFFCFCFF"/>
      </colorScale>
    </cfRule>
  </conditionalFormatting>
  <conditionalFormatting sqref="C40:O40">
    <cfRule type="colorScale" priority="341">
      <colorScale>
        <cfvo type="min"/>
        <cfvo type="max"/>
        <color rgb="FFF8696B"/>
        <color rgb="FFFCFCFF"/>
      </colorScale>
    </cfRule>
  </conditionalFormatting>
  <conditionalFormatting sqref="C41:O41">
    <cfRule type="colorScale" priority="347">
      <colorScale>
        <cfvo type="min"/>
        <cfvo type="max"/>
        <color rgb="FFF8696B"/>
        <color rgb="FFFCFCFF"/>
      </colorScale>
    </cfRule>
  </conditionalFormatting>
  <conditionalFormatting sqref="C59:O62">
    <cfRule type="colorScale" priority="345">
      <colorScale>
        <cfvo type="min"/>
        <cfvo type="max"/>
        <color rgb="FFF8696B"/>
        <color rgb="FFFCFCFF"/>
      </colorScale>
    </cfRule>
  </conditionalFormatting>
  <conditionalFormatting sqref="D7:D22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3:D38">
    <cfRule type="colorScale" priority="61">
      <colorScale>
        <cfvo type="min"/>
        <cfvo type="max"/>
        <color theme="0"/>
        <color theme="0" tint="-0.34998626667073579"/>
      </colorScale>
    </cfRule>
  </conditionalFormatting>
  <conditionalFormatting sqref="D67:D78">
    <cfRule type="colorScale" priority="7">
      <colorScale>
        <cfvo type="min"/>
        <cfvo type="max"/>
        <color rgb="FF63BE7B"/>
        <color rgb="FFFCFCFF"/>
      </colorScale>
    </cfRule>
  </conditionalFormatting>
  <conditionalFormatting sqref="D67:D82">
    <cfRule type="colorScale" priority="6">
      <colorScale>
        <cfvo type="min"/>
        <cfvo type="max"/>
        <color rgb="FFFCFCFF"/>
        <color rgb="FF63BE7B"/>
      </colorScale>
    </cfRule>
  </conditionalFormatting>
  <conditionalFormatting sqref="E7:E22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:E38">
    <cfRule type="colorScale" priority="59">
      <colorScale>
        <cfvo type="min"/>
        <cfvo type="max"/>
        <color theme="0"/>
        <color theme="0" tint="-0.34998626667073579"/>
      </colorScale>
    </cfRule>
  </conditionalFormatting>
  <conditionalFormatting sqref="E67:E78">
    <cfRule type="colorScale" priority="5">
      <colorScale>
        <cfvo type="min"/>
        <cfvo type="max"/>
        <color rgb="FF63BE7B"/>
        <color rgb="FFFCFCFF"/>
      </colorScale>
    </cfRule>
  </conditionalFormatting>
  <conditionalFormatting sqref="E67:E82">
    <cfRule type="colorScale" priority="4">
      <colorScale>
        <cfvo type="min"/>
        <cfvo type="max"/>
        <color rgb="FFFCFCFF"/>
        <color rgb="FF63BE7B"/>
      </colorScale>
    </cfRule>
  </conditionalFormatting>
  <conditionalFormatting sqref="F7:F22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:F38">
    <cfRule type="colorScale" priority="66">
      <colorScale>
        <cfvo type="min"/>
        <cfvo type="max"/>
        <color theme="0"/>
        <color theme="0" tint="-0.34998626667073579"/>
      </colorScale>
    </cfRule>
  </conditionalFormatting>
  <conditionalFormatting sqref="G67:G82">
    <cfRule type="colorScale" priority="9">
      <colorScale>
        <cfvo type="min"/>
        <cfvo type="max"/>
        <color rgb="FFFCFCFF"/>
        <color rgb="FF63BE7B"/>
      </colorScale>
    </cfRule>
  </conditionalFormatting>
  <conditionalFormatting sqref="G7:H22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3:H38">
    <cfRule type="colorScale" priority="65">
      <colorScale>
        <cfvo type="min"/>
        <cfvo type="max"/>
        <color theme="0"/>
        <color theme="0" tint="-0.34998626667073579"/>
      </colorScale>
    </cfRule>
  </conditionalFormatting>
  <conditionalFormatting sqref="I7:I2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3:I38">
    <cfRule type="colorScale" priority="37">
      <colorScale>
        <cfvo type="min"/>
        <cfvo type="max"/>
        <color theme="0"/>
        <color theme="0" tint="-0.34998626667073579"/>
      </colorScale>
    </cfRule>
  </conditionalFormatting>
  <conditionalFormatting sqref="I41">
    <cfRule type="colorScale" priority="42">
      <colorScale>
        <cfvo type="min"/>
        <cfvo type="max"/>
        <color rgb="FFF8696B"/>
        <color rgb="FFFCFCFF"/>
      </colorScale>
    </cfRule>
  </conditionalFormatting>
  <conditionalFormatting sqref="I43:I58">
    <cfRule type="colorScale" priority="40">
      <colorScale>
        <cfvo type="min"/>
        <cfvo type="max"/>
        <color theme="0"/>
        <color theme="0" tint="-0.34998626667073579"/>
      </colorScale>
    </cfRule>
  </conditionalFormatting>
  <conditionalFormatting sqref="I42:O42">
    <cfRule type="colorScale" priority="43">
      <colorScale>
        <cfvo type="min"/>
        <cfvo type="max"/>
        <color rgb="FFF8696B"/>
        <color rgb="FFFCFCFF"/>
      </colorScale>
    </cfRule>
  </conditionalFormatting>
  <conditionalFormatting sqref="J7:J22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3:J38">
    <cfRule type="colorScale" priority="30">
      <colorScale>
        <cfvo type="min"/>
        <cfvo type="max"/>
        <color theme="0"/>
        <color theme="0" tint="-0.34998626667073579"/>
      </colorScale>
    </cfRule>
  </conditionalFormatting>
  <conditionalFormatting sqref="J41:K41">
    <cfRule type="colorScale" priority="35">
      <colorScale>
        <cfvo type="min"/>
        <cfvo type="max"/>
        <color rgb="FFF8696B"/>
        <color rgb="FFFCFCFF"/>
      </colorScale>
    </cfRule>
  </conditionalFormatting>
  <conditionalFormatting sqref="J43:K58">
    <cfRule type="colorScale" priority="33">
      <colorScale>
        <cfvo type="min"/>
        <cfvo type="max"/>
        <color theme="0"/>
        <color theme="0" tint="-0.34998626667073579"/>
      </colorScale>
    </cfRule>
  </conditionalFormatting>
  <conditionalFormatting sqref="K7:K22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3:K38">
    <cfRule type="colorScale" priority="29">
      <colorScale>
        <cfvo type="min"/>
        <cfvo type="max"/>
        <color theme="0"/>
        <color theme="0" tint="-0.34998626667073579"/>
      </colorScale>
    </cfRule>
  </conditionalFormatting>
  <conditionalFormatting sqref="L7:L22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3:L38">
    <cfRule type="colorScale" priority="46">
      <colorScale>
        <cfvo type="min"/>
        <cfvo type="max"/>
        <color theme="0"/>
        <color theme="0" tint="-0.34998626667073579"/>
      </colorScale>
    </cfRule>
  </conditionalFormatting>
  <conditionalFormatting sqref="L41">
    <cfRule type="colorScale" priority="50">
      <colorScale>
        <cfvo type="min"/>
        <cfvo type="max"/>
        <color rgb="FFF8696B"/>
        <color rgb="FFFCFCFF"/>
      </colorScale>
    </cfRule>
  </conditionalFormatting>
  <conditionalFormatting sqref="L43:L58">
    <cfRule type="colorScale" priority="48">
      <colorScale>
        <cfvo type="min"/>
        <cfvo type="max"/>
        <color theme="0"/>
        <color theme="0" tint="-0.34998626667073579"/>
      </colorScale>
    </cfRule>
  </conditionalFormatting>
  <conditionalFormatting sqref="M7:M22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:M38">
    <cfRule type="colorScale" priority="53">
      <colorScale>
        <cfvo type="min"/>
        <cfvo type="max"/>
        <color theme="0"/>
        <color theme="0" tint="-0.34998626667073579"/>
      </colorScale>
    </cfRule>
  </conditionalFormatting>
  <conditionalFormatting sqref="M41">
    <cfRule type="colorScale" priority="57">
      <colorScale>
        <cfvo type="min"/>
        <cfvo type="max"/>
        <color rgb="FFF8696B"/>
        <color rgb="FFFCFCFF"/>
      </colorScale>
    </cfRule>
  </conditionalFormatting>
  <conditionalFormatting sqref="M43:M58">
    <cfRule type="colorScale" priority="55">
      <colorScale>
        <cfvo type="min"/>
        <cfvo type="max"/>
        <color theme="0"/>
        <color theme="0" tint="-0.34998626667073579"/>
      </colorScale>
    </cfRule>
  </conditionalFormatting>
  <conditionalFormatting sqref="N7:N2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3:N38">
    <cfRule type="colorScale" priority="21">
      <colorScale>
        <cfvo type="min"/>
        <cfvo type="max"/>
        <color theme="0"/>
        <color theme="0" tint="-0.34998626667073579"/>
      </colorScale>
    </cfRule>
  </conditionalFormatting>
  <conditionalFormatting sqref="N41:O41">
    <cfRule type="colorScale" priority="26">
      <colorScale>
        <cfvo type="min"/>
        <cfvo type="max"/>
        <color rgb="FFF8696B"/>
        <color rgb="FFFCFCFF"/>
      </colorScale>
    </cfRule>
  </conditionalFormatting>
  <conditionalFormatting sqref="N43:O58">
    <cfRule type="colorScale" priority="24">
      <colorScale>
        <cfvo type="min"/>
        <cfvo type="max"/>
        <color theme="0"/>
        <color theme="0" tint="-0.34998626667073579"/>
      </colorScale>
    </cfRule>
  </conditionalFormatting>
  <conditionalFormatting sqref="O23:O38">
    <cfRule type="colorScale" priority="20">
      <colorScale>
        <cfvo type="min"/>
        <cfvo type="max"/>
        <color theme="0"/>
        <color theme="0" tint="-0.34998626667073579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8609-F07B-4024-ADCB-2C5D9866955B}">
  <dimension ref="A1:AH82"/>
  <sheetViews>
    <sheetView tabSelected="1" topLeftCell="C3" zoomScale="70" zoomScaleNormal="70" workbookViewId="0">
      <selection activeCell="I5" sqref="I5:O5"/>
    </sheetView>
  </sheetViews>
  <sheetFormatPr defaultRowHeight="14.4"/>
  <cols>
    <col min="8" max="8" width="8.88671875" customWidth="1"/>
  </cols>
  <sheetData>
    <row r="1" spans="1:34">
      <c r="B1" s="3" t="s">
        <v>42</v>
      </c>
    </row>
    <row r="2" spans="1:34">
      <c r="B2" t="s">
        <v>40</v>
      </c>
      <c r="C2" t="s">
        <v>41</v>
      </c>
    </row>
    <row r="3" spans="1:34">
      <c r="A3" s="50"/>
      <c r="B3" s="50"/>
      <c r="C3" s="70" t="s">
        <v>35</v>
      </c>
      <c r="D3" s="70"/>
      <c r="E3" s="70"/>
      <c r="F3" s="70"/>
      <c r="G3" s="70"/>
      <c r="I3" s="67" t="s">
        <v>35</v>
      </c>
      <c r="J3" s="68"/>
      <c r="K3" s="68"/>
      <c r="L3" s="68"/>
      <c r="M3" s="68"/>
      <c r="N3" s="68"/>
      <c r="O3" s="69"/>
      <c r="S3" s="51">
        <v>10</v>
      </c>
      <c r="T3" s="50">
        <v>8</v>
      </c>
      <c r="U3" s="50">
        <v>12</v>
      </c>
      <c r="V3" s="50">
        <v>6</v>
      </c>
      <c r="W3" s="50">
        <v>5</v>
      </c>
      <c r="X3" s="50">
        <v>14</v>
      </c>
      <c r="Y3" s="50">
        <v>4</v>
      </c>
      <c r="Z3" s="50">
        <v>1</v>
      </c>
      <c r="AA3" s="50">
        <v>2</v>
      </c>
      <c r="AB3" s="50">
        <v>3</v>
      </c>
      <c r="AC3" s="50">
        <v>11</v>
      </c>
      <c r="AD3" s="50">
        <v>0</v>
      </c>
      <c r="AE3" s="50">
        <v>7</v>
      </c>
      <c r="AF3" s="50">
        <v>9</v>
      </c>
      <c r="AG3" s="50">
        <v>13</v>
      </c>
      <c r="AH3" s="50">
        <v>15</v>
      </c>
    </row>
    <row r="4" spans="1:34">
      <c r="A4" s="50"/>
      <c r="B4" s="50"/>
      <c r="C4" s="50" t="s">
        <v>174</v>
      </c>
      <c r="D4" s="50" t="s">
        <v>175</v>
      </c>
      <c r="E4" s="50" t="s">
        <v>176</v>
      </c>
      <c r="F4" s="50" t="s">
        <v>177</v>
      </c>
      <c r="G4" s="50" t="s">
        <v>178</v>
      </c>
      <c r="H4" s="50"/>
      <c r="I4" s="50" t="s">
        <v>184</v>
      </c>
      <c r="J4" s="50" t="s">
        <v>185</v>
      </c>
      <c r="K4" s="50" t="s">
        <v>186</v>
      </c>
      <c r="L4" s="50" t="s">
        <v>187</v>
      </c>
      <c r="M4" s="50" t="s">
        <v>188</v>
      </c>
      <c r="N4" s="50" t="s">
        <v>189</v>
      </c>
      <c r="O4" s="50" t="s">
        <v>190</v>
      </c>
      <c r="S4" t="str">
        <f>S3&amp;","</f>
        <v>10,</v>
      </c>
      <c r="T4" t="str">
        <f t="shared" ref="T4:AH4" si="0">T3&amp;","</f>
        <v>8,</v>
      </c>
      <c r="U4" t="str">
        <f t="shared" si="0"/>
        <v>12,</v>
      </c>
      <c r="V4" t="str">
        <f t="shared" si="0"/>
        <v>6,</v>
      </c>
      <c r="W4" t="str">
        <f t="shared" si="0"/>
        <v>5,</v>
      </c>
      <c r="X4" t="str">
        <f t="shared" si="0"/>
        <v>14,</v>
      </c>
      <c r="Y4" t="str">
        <f t="shared" si="0"/>
        <v>4,</v>
      </c>
      <c r="Z4" t="str">
        <f t="shared" si="0"/>
        <v>1,</v>
      </c>
      <c r="AA4" t="str">
        <f t="shared" si="0"/>
        <v>2,</v>
      </c>
      <c r="AB4" t="str">
        <f t="shared" si="0"/>
        <v>3,</v>
      </c>
      <c r="AC4" t="str">
        <f t="shared" si="0"/>
        <v>11,</v>
      </c>
      <c r="AD4" t="str">
        <f t="shared" si="0"/>
        <v>0,</v>
      </c>
      <c r="AE4" t="str">
        <f t="shared" si="0"/>
        <v>7,</v>
      </c>
      <c r="AF4" t="str">
        <f t="shared" si="0"/>
        <v>9,</v>
      </c>
      <c r="AG4" t="str">
        <f t="shared" si="0"/>
        <v>13,</v>
      </c>
      <c r="AH4" t="str">
        <f t="shared" si="0"/>
        <v>15,</v>
      </c>
    </row>
    <row r="5" spans="1:34" ht="63">
      <c r="A5" s="50"/>
      <c r="B5" s="51"/>
      <c r="C5" s="51" t="s">
        <v>180</v>
      </c>
      <c r="D5" s="51" t="s">
        <v>179</v>
      </c>
      <c r="E5" s="55" t="s">
        <v>181</v>
      </c>
      <c r="F5" s="51" t="s">
        <v>182</v>
      </c>
      <c r="G5" s="51" t="s">
        <v>183</v>
      </c>
      <c r="H5" s="51"/>
      <c r="I5" s="60" t="s">
        <v>197</v>
      </c>
      <c r="J5" s="60" t="s">
        <v>191</v>
      </c>
      <c r="K5" s="60" t="s">
        <v>192</v>
      </c>
      <c r="L5" s="60" t="s">
        <v>193</v>
      </c>
      <c r="M5" s="60" t="s">
        <v>194</v>
      </c>
      <c r="N5" s="60" t="s">
        <v>195</v>
      </c>
      <c r="O5" s="60" t="s">
        <v>196</v>
      </c>
    </row>
    <row r="6" spans="1:34" ht="57.6">
      <c r="A6" s="50"/>
      <c r="B6" s="51"/>
      <c r="C6" s="51"/>
      <c r="D6" s="51" t="str">
        <f t="shared" ref="D6:O6" si="1">D4&amp;"："&amp;D5</f>
        <v>顺序2：杆件由短到长</v>
      </c>
      <c r="E6" s="51" t="str">
        <f t="shared" si="1"/>
        <v>顺序3：杆件搭建操作最便利顺序</v>
      </c>
      <c r="F6" s="51" t="str">
        <f t="shared" si="1"/>
        <v>顺序4：随机生成的序列中最稳定</v>
      </c>
      <c r="G6" s="51" t="str">
        <f t="shared" si="1"/>
        <v>顺序5：随机生成的序列中最高效</v>
      </c>
      <c r="I6" s="51" t="str">
        <f t="shared" si="1"/>
        <v>Seq1：Normal method</v>
      </c>
      <c r="J6" s="51" t="str">
        <f t="shared" si="1"/>
        <v>Seq2：Most Stable (Random)</v>
      </c>
      <c r="K6" s="51" t="str">
        <f t="shared" si="1"/>
        <v>Seq3：Most Efficient (Random)</v>
      </c>
      <c r="L6" s="51" t="str">
        <f t="shared" si="1"/>
        <v>Seq4：Most Stable (Algo)</v>
      </c>
      <c r="M6" s="51" t="str">
        <f t="shared" si="1"/>
        <v>Seq5：Most Efficient (Algo)</v>
      </c>
      <c r="N6" s="51" t="str">
        <f t="shared" si="1"/>
        <v>Seq6：Short to Long</v>
      </c>
      <c r="O6" s="51" t="str">
        <f t="shared" si="1"/>
        <v>Seq7：Overall Optimized</v>
      </c>
    </row>
    <row r="7" spans="1:34">
      <c r="A7" s="64" t="s">
        <v>52</v>
      </c>
      <c r="B7" s="49" t="s">
        <v>0</v>
      </c>
      <c r="C7" s="51"/>
      <c r="D7" s="51">
        <v>0</v>
      </c>
      <c r="E7" s="51">
        <v>0</v>
      </c>
      <c r="F7" s="50">
        <v>2</v>
      </c>
      <c r="G7" s="50">
        <v>4</v>
      </c>
      <c r="I7" s="51">
        <v>0</v>
      </c>
      <c r="J7" s="50">
        <v>2</v>
      </c>
      <c r="K7" s="50">
        <v>4</v>
      </c>
      <c r="L7" s="50">
        <v>2</v>
      </c>
      <c r="M7" s="50">
        <v>2</v>
      </c>
      <c r="N7" s="51">
        <v>0</v>
      </c>
      <c r="O7" s="50">
        <v>2</v>
      </c>
    </row>
    <row r="8" spans="1:34">
      <c r="A8" s="64"/>
      <c r="B8" s="49" t="s">
        <v>1</v>
      </c>
      <c r="C8" s="51"/>
      <c r="D8" s="50">
        <v>1</v>
      </c>
      <c r="E8" s="50">
        <v>1</v>
      </c>
      <c r="F8" s="50">
        <v>4</v>
      </c>
      <c r="G8" s="50">
        <v>0</v>
      </c>
      <c r="I8" s="50">
        <v>1</v>
      </c>
      <c r="J8" s="50">
        <v>4</v>
      </c>
      <c r="K8" s="50">
        <v>0</v>
      </c>
      <c r="L8" s="50">
        <v>4</v>
      </c>
      <c r="M8" s="50">
        <v>4</v>
      </c>
      <c r="N8" s="50">
        <v>1</v>
      </c>
      <c r="O8" s="50">
        <v>4</v>
      </c>
    </row>
    <row r="9" spans="1:34">
      <c r="A9" s="64"/>
      <c r="B9" s="49" t="s">
        <v>2</v>
      </c>
      <c r="C9" s="50"/>
      <c r="D9" s="50">
        <v>2</v>
      </c>
      <c r="E9" s="50">
        <v>14</v>
      </c>
      <c r="F9" s="50">
        <v>0</v>
      </c>
      <c r="G9" s="50">
        <v>3</v>
      </c>
      <c r="I9" s="50">
        <v>14</v>
      </c>
      <c r="J9" s="50">
        <v>0</v>
      </c>
      <c r="K9" s="50">
        <v>3</v>
      </c>
      <c r="L9" s="50">
        <v>3</v>
      </c>
      <c r="M9" s="50">
        <v>8</v>
      </c>
      <c r="N9" s="50">
        <v>2</v>
      </c>
      <c r="O9" s="50">
        <v>3</v>
      </c>
    </row>
    <row r="10" spans="1:34">
      <c r="A10" s="64"/>
      <c r="B10" s="49" t="s">
        <v>3</v>
      </c>
      <c r="C10" s="50"/>
      <c r="D10" s="50">
        <v>3</v>
      </c>
      <c r="E10" s="50">
        <v>2</v>
      </c>
      <c r="F10" s="50">
        <v>3</v>
      </c>
      <c r="G10" s="50">
        <v>11</v>
      </c>
      <c r="I10" s="50">
        <v>2</v>
      </c>
      <c r="J10" s="50">
        <v>3</v>
      </c>
      <c r="K10" s="50">
        <v>11</v>
      </c>
      <c r="L10" s="50">
        <v>8</v>
      </c>
      <c r="M10" s="50">
        <v>5</v>
      </c>
      <c r="N10" s="50">
        <v>3</v>
      </c>
      <c r="O10" s="50">
        <v>0</v>
      </c>
    </row>
    <row r="11" spans="1:34">
      <c r="A11" s="64"/>
      <c r="B11" s="49" t="s">
        <v>4</v>
      </c>
      <c r="C11" s="51"/>
      <c r="D11" s="50">
        <v>4</v>
      </c>
      <c r="E11" s="50">
        <v>3</v>
      </c>
      <c r="F11" s="50">
        <v>1</v>
      </c>
      <c r="G11" s="50">
        <v>5</v>
      </c>
      <c r="I11" s="50">
        <v>3</v>
      </c>
      <c r="J11" s="50">
        <v>1</v>
      </c>
      <c r="K11" s="50">
        <v>5</v>
      </c>
      <c r="L11" s="50">
        <v>7</v>
      </c>
      <c r="M11" s="50">
        <v>3</v>
      </c>
      <c r="N11" s="50">
        <v>4</v>
      </c>
      <c r="O11" s="50">
        <v>1</v>
      </c>
    </row>
    <row r="12" spans="1:34">
      <c r="A12" s="64"/>
      <c r="B12" s="49" t="s">
        <v>5</v>
      </c>
      <c r="C12" s="51"/>
      <c r="D12" s="50">
        <v>5</v>
      </c>
      <c r="E12" s="50">
        <v>4</v>
      </c>
      <c r="F12" s="50">
        <v>9</v>
      </c>
      <c r="G12" s="50">
        <v>10</v>
      </c>
      <c r="I12" s="50">
        <v>4</v>
      </c>
      <c r="J12" s="50">
        <v>9</v>
      </c>
      <c r="K12" s="50">
        <v>10</v>
      </c>
      <c r="L12" s="50">
        <v>5</v>
      </c>
      <c r="M12" s="50">
        <v>7</v>
      </c>
      <c r="N12" s="50">
        <v>5</v>
      </c>
      <c r="O12" s="50">
        <v>8</v>
      </c>
    </row>
    <row r="13" spans="1:34">
      <c r="A13" s="64"/>
      <c r="B13" s="49" t="s">
        <v>6</v>
      </c>
      <c r="C13" s="51"/>
      <c r="D13" s="50">
        <v>6</v>
      </c>
      <c r="E13" s="50">
        <v>5</v>
      </c>
      <c r="F13" s="50">
        <v>14</v>
      </c>
      <c r="G13" s="50">
        <v>7</v>
      </c>
      <c r="I13" s="50">
        <v>5</v>
      </c>
      <c r="J13" s="50">
        <v>14</v>
      </c>
      <c r="K13" s="50">
        <v>7</v>
      </c>
      <c r="L13" s="50">
        <v>1</v>
      </c>
      <c r="M13" s="50">
        <v>12</v>
      </c>
      <c r="N13" s="50">
        <v>6</v>
      </c>
      <c r="O13" s="50">
        <v>5</v>
      </c>
    </row>
    <row r="14" spans="1:34">
      <c r="A14" s="64"/>
      <c r="B14" s="49" t="s">
        <v>7</v>
      </c>
      <c r="C14" s="51"/>
      <c r="D14" s="50">
        <v>13</v>
      </c>
      <c r="E14" s="50">
        <v>13</v>
      </c>
      <c r="F14" s="50">
        <v>10</v>
      </c>
      <c r="G14" s="50">
        <v>2</v>
      </c>
      <c r="I14" s="50">
        <v>13</v>
      </c>
      <c r="J14" s="50">
        <v>10</v>
      </c>
      <c r="K14" s="50">
        <v>2</v>
      </c>
      <c r="L14" s="50">
        <v>10</v>
      </c>
      <c r="M14" s="50">
        <v>10</v>
      </c>
      <c r="N14" s="50">
        <v>13</v>
      </c>
      <c r="O14" s="50">
        <v>6</v>
      </c>
    </row>
    <row r="15" spans="1:34">
      <c r="A15" s="64"/>
      <c r="B15" s="49" t="s">
        <v>8</v>
      </c>
      <c r="C15" s="51"/>
      <c r="D15" s="51">
        <v>15</v>
      </c>
      <c r="E15" s="51">
        <v>6</v>
      </c>
      <c r="F15" s="50">
        <v>7</v>
      </c>
      <c r="G15" s="50">
        <v>1</v>
      </c>
      <c r="I15" s="51">
        <v>6</v>
      </c>
      <c r="J15" s="50">
        <v>7</v>
      </c>
      <c r="K15" s="50">
        <v>1</v>
      </c>
      <c r="L15" s="50">
        <v>9</v>
      </c>
      <c r="M15" s="50">
        <v>1</v>
      </c>
      <c r="N15" s="51">
        <v>15</v>
      </c>
      <c r="O15" s="50">
        <v>14</v>
      </c>
    </row>
    <row r="16" spans="1:34">
      <c r="A16" s="64"/>
      <c r="B16" s="49" t="s">
        <v>9</v>
      </c>
      <c r="C16" s="51"/>
      <c r="D16" s="50">
        <v>7</v>
      </c>
      <c r="E16" s="50">
        <v>9</v>
      </c>
      <c r="F16" s="50">
        <v>11</v>
      </c>
      <c r="G16" s="50">
        <v>6</v>
      </c>
      <c r="I16" s="50">
        <v>9</v>
      </c>
      <c r="J16" s="50">
        <v>11</v>
      </c>
      <c r="K16" s="50">
        <v>6</v>
      </c>
      <c r="L16" s="50">
        <v>0</v>
      </c>
      <c r="M16" s="50">
        <v>11</v>
      </c>
      <c r="N16" s="50">
        <v>7</v>
      </c>
      <c r="O16" s="50">
        <v>13</v>
      </c>
    </row>
    <row r="17" spans="1:15">
      <c r="A17" s="64"/>
      <c r="B17" s="49" t="s">
        <v>10</v>
      </c>
      <c r="C17" s="50"/>
      <c r="D17" s="50">
        <v>8</v>
      </c>
      <c r="E17" s="50">
        <v>15</v>
      </c>
      <c r="F17" s="50">
        <v>8</v>
      </c>
      <c r="G17" s="50">
        <v>12</v>
      </c>
      <c r="I17" s="50">
        <v>15</v>
      </c>
      <c r="J17" s="50">
        <v>8</v>
      </c>
      <c r="K17" s="50">
        <v>12</v>
      </c>
      <c r="L17" s="50">
        <v>6</v>
      </c>
      <c r="M17" s="50">
        <v>6</v>
      </c>
      <c r="N17" s="50">
        <v>8</v>
      </c>
      <c r="O17" s="50">
        <v>9</v>
      </c>
    </row>
    <row r="18" spans="1:15">
      <c r="A18" s="64"/>
      <c r="B18" s="49" t="s">
        <v>11</v>
      </c>
      <c r="C18" s="50"/>
      <c r="D18" s="50">
        <v>14</v>
      </c>
      <c r="E18" s="50">
        <v>8</v>
      </c>
      <c r="F18" s="50">
        <v>15</v>
      </c>
      <c r="G18" s="50">
        <v>13</v>
      </c>
      <c r="I18" s="50">
        <v>8</v>
      </c>
      <c r="J18" s="50">
        <v>15</v>
      </c>
      <c r="K18" s="50">
        <v>13</v>
      </c>
      <c r="L18" s="50">
        <v>12</v>
      </c>
      <c r="M18" s="50">
        <v>0</v>
      </c>
      <c r="N18" s="50">
        <v>14</v>
      </c>
      <c r="O18" s="50">
        <v>7</v>
      </c>
    </row>
    <row r="19" spans="1:15">
      <c r="A19" s="64"/>
      <c r="B19" s="49" t="s">
        <v>12</v>
      </c>
      <c r="C19" s="51"/>
      <c r="D19" s="50">
        <v>9</v>
      </c>
      <c r="E19" s="50">
        <v>7</v>
      </c>
      <c r="F19" s="50">
        <v>5</v>
      </c>
      <c r="G19" s="50">
        <v>14</v>
      </c>
      <c r="I19" s="50">
        <v>7</v>
      </c>
      <c r="J19" s="50">
        <v>5</v>
      </c>
      <c r="K19" s="50">
        <v>14</v>
      </c>
      <c r="L19" s="50">
        <v>13</v>
      </c>
      <c r="M19" s="50">
        <v>13</v>
      </c>
      <c r="N19" s="50">
        <v>9</v>
      </c>
      <c r="O19" s="50">
        <v>12</v>
      </c>
    </row>
    <row r="20" spans="1:15">
      <c r="A20" s="64"/>
      <c r="B20" s="49" t="s">
        <v>13</v>
      </c>
      <c r="C20" s="51"/>
      <c r="D20" s="50">
        <v>10</v>
      </c>
      <c r="E20" s="50">
        <v>11</v>
      </c>
      <c r="F20" s="50">
        <v>6</v>
      </c>
      <c r="G20" s="50">
        <v>9</v>
      </c>
      <c r="I20" s="50">
        <v>11</v>
      </c>
      <c r="J20" s="50">
        <v>6</v>
      </c>
      <c r="K20" s="50">
        <v>9</v>
      </c>
      <c r="L20" s="50">
        <v>14</v>
      </c>
      <c r="M20" s="50" t="s">
        <v>159</v>
      </c>
      <c r="N20" s="50">
        <v>10</v>
      </c>
      <c r="O20" s="50">
        <v>10</v>
      </c>
    </row>
    <row r="21" spans="1:15">
      <c r="A21" s="64"/>
      <c r="B21" s="49" t="s">
        <v>14</v>
      </c>
      <c r="C21" s="51"/>
      <c r="D21" s="50">
        <v>11</v>
      </c>
      <c r="E21" s="50">
        <v>10</v>
      </c>
      <c r="F21" s="50">
        <v>12</v>
      </c>
      <c r="G21" s="50">
        <v>8</v>
      </c>
      <c r="I21" s="50">
        <v>10</v>
      </c>
      <c r="J21" s="50">
        <v>12</v>
      </c>
      <c r="K21" s="50">
        <v>8</v>
      </c>
      <c r="L21" s="50">
        <v>11</v>
      </c>
      <c r="M21" s="50">
        <v>15</v>
      </c>
      <c r="N21" s="50">
        <v>11</v>
      </c>
      <c r="O21" s="50">
        <v>11</v>
      </c>
    </row>
    <row r="22" spans="1:15">
      <c r="A22" s="64"/>
      <c r="B22" s="49" t="s">
        <v>15</v>
      </c>
      <c r="C22" s="51"/>
      <c r="D22" s="50">
        <v>12</v>
      </c>
      <c r="E22" s="50">
        <v>12</v>
      </c>
      <c r="F22" s="50">
        <v>13</v>
      </c>
      <c r="G22" s="50">
        <v>15</v>
      </c>
      <c r="I22" s="50">
        <v>12</v>
      </c>
      <c r="J22" s="50">
        <v>13</v>
      </c>
      <c r="K22" s="50">
        <v>15</v>
      </c>
      <c r="L22" s="50">
        <v>15</v>
      </c>
      <c r="M22" s="50">
        <v>14</v>
      </c>
      <c r="N22" s="50">
        <v>12</v>
      </c>
      <c r="O22" s="50">
        <v>15</v>
      </c>
    </row>
    <row r="23" spans="1:15">
      <c r="A23" s="65" t="s">
        <v>51</v>
      </c>
      <c r="B23" s="49" t="s">
        <v>0</v>
      </c>
      <c r="C23" s="50"/>
      <c r="D23" s="50">
        <v>3.8183000000000002E-2</v>
      </c>
      <c r="E23" s="50">
        <v>3.8183000000000002E-2</v>
      </c>
      <c r="F23" s="56">
        <v>0.103851</v>
      </c>
      <c r="G23" s="50">
        <v>0.146539</v>
      </c>
      <c r="I23" s="50">
        <v>3.8183000000000002E-2</v>
      </c>
      <c r="J23" s="56">
        <v>0.103851</v>
      </c>
      <c r="K23" s="50">
        <v>0.146539</v>
      </c>
      <c r="L23" s="50">
        <v>0.103851</v>
      </c>
      <c r="M23" s="50">
        <v>0.103851</v>
      </c>
      <c r="N23" s="50">
        <v>3.8183000000000002E-2</v>
      </c>
      <c r="O23" s="50">
        <v>0.103851</v>
      </c>
    </row>
    <row r="24" spans="1:15">
      <c r="A24" s="65"/>
      <c r="B24" s="49" t="s">
        <v>1</v>
      </c>
      <c r="C24" s="50"/>
      <c r="D24" s="50">
        <v>8.6042999999999994E-2</v>
      </c>
      <c r="E24" s="50">
        <v>8.6042999999999994E-2</v>
      </c>
      <c r="F24" s="56">
        <v>0.146705</v>
      </c>
      <c r="G24" s="50">
        <v>0.146534</v>
      </c>
      <c r="I24" s="50">
        <v>8.6042999999999994E-2</v>
      </c>
      <c r="J24" s="56">
        <v>0.146705</v>
      </c>
      <c r="K24" s="50">
        <v>0.146534</v>
      </c>
      <c r="L24" s="50">
        <v>0.146705</v>
      </c>
      <c r="M24" s="50">
        <v>0.146705</v>
      </c>
      <c r="N24" s="50">
        <v>8.6042999999999994E-2</v>
      </c>
      <c r="O24" s="50">
        <v>0.146705</v>
      </c>
    </row>
    <row r="25" spans="1:15">
      <c r="A25" s="65"/>
      <c r="B25" s="49" t="s">
        <v>2</v>
      </c>
      <c r="C25" s="50"/>
      <c r="D25" s="50">
        <v>0.103933</v>
      </c>
      <c r="E25" s="50">
        <v>1.285563</v>
      </c>
      <c r="F25" s="56">
        <v>0.14663499999999999</v>
      </c>
      <c r="G25" s="50">
        <v>0.14610500000000001</v>
      </c>
      <c r="I25" s="50">
        <v>1.285563</v>
      </c>
      <c r="J25" s="56">
        <v>0.14663499999999999</v>
      </c>
      <c r="K25" s="50">
        <v>0.14610500000000001</v>
      </c>
      <c r="L25" s="50">
        <v>0.146679</v>
      </c>
      <c r="M25" s="50">
        <v>0.476968</v>
      </c>
      <c r="N25" s="50">
        <v>0.103933</v>
      </c>
      <c r="O25" s="50">
        <v>0.146679</v>
      </c>
    </row>
    <row r="26" spans="1:15">
      <c r="A26" s="65"/>
      <c r="B26" s="49" t="s">
        <v>3</v>
      </c>
      <c r="C26" s="50"/>
      <c r="D26" s="50">
        <v>0.10367899999999999</v>
      </c>
      <c r="E26" s="50">
        <v>0.10581</v>
      </c>
      <c r="F26" s="56">
        <v>0.146754</v>
      </c>
      <c r="G26" s="50">
        <v>0.92573399999999995</v>
      </c>
      <c r="I26" s="50">
        <v>0.10581</v>
      </c>
      <c r="J26" s="56">
        <v>0.146754</v>
      </c>
      <c r="K26" s="50">
        <v>0.92573399999999995</v>
      </c>
      <c r="L26" s="50">
        <v>0.25356200000000001</v>
      </c>
      <c r="M26" s="50">
        <v>0.214814</v>
      </c>
      <c r="N26" s="50">
        <v>0.10367899999999999</v>
      </c>
      <c r="O26" s="50">
        <v>0.14660500000000001</v>
      </c>
    </row>
    <row r="27" spans="1:15">
      <c r="A27" s="65"/>
      <c r="B27" s="49" t="s">
        <v>4</v>
      </c>
      <c r="C27" s="50"/>
      <c r="D27" s="50">
        <v>0.14635500000000001</v>
      </c>
      <c r="E27" s="50">
        <v>0.10404099999999999</v>
      </c>
      <c r="F27" s="56">
        <v>0.14675199999999999</v>
      </c>
      <c r="G27" s="50">
        <v>0.10828599999999999</v>
      </c>
      <c r="I27" s="50">
        <v>0.10404099999999999</v>
      </c>
      <c r="J27" s="56">
        <v>0.14675199999999999</v>
      </c>
      <c r="K27" s="50">
        <v>0.10828599999999999</v>
      </c>
      <c r="L27" s="50">
        <v>0.25186599999999998</v>
      </c>
      <c r="M27" s="50">
        <v>0.21168999999999999</v>
      </c>
      <c r="N27" s="50">
        <v>0.14635500000000001</v>
      </c>
      <c r="O27" s="50">
        <v>0.146678</v>
      </c>
    </row>
    <row r="28" spans="1:15">
      <c r="A28" s="65"/>
      <c r="B28" s="49" t="s">
        <v>5</v>
      </c>
      <c r="C28" s="50"/>
      <c r="D28" s="50">
        <v>0.80979500000000004</v>
      </c>
      <c r="E28" s="50">
        <v>0.14630899999999999</v>
      </c>
      <c r="F28" s="56">
        <v>0.30561500000000003</v>
      </c>
      <c r="G28" s="50">
        <v>0.13622200000000001</v>
      </c>
      <c r="I28" s="50">
        <v>0.14630899999999999</v>
      </c>
      <c r="J28" s="56">
        <v>0.30561500000000003</v>
      </c>
      <c r="K28" s="50">
        <v>0.13622200000000001</v>
      </c>
      <c r="L28" s="50">
        <v>0.21284400000000001</v>
      </c>
      <c r="M28" s="50">
        <v>0.21155099999999999</v>
      </c>
      <c r="N28" s="50">
        <v>0.80979500000000004</v>
      </c>
      <c r="O28" s="50">
        <v>0.25484600000000002</v>
      </c>
    </row>
    <row r="29" spans="1:15">
      <c r="A29" s="65"/>
      <c r="B29" s="49" t="s">
        <v>6</v>
      </c>
      <c r="C29" s="50"/>
      <c r="D29" s="50">
        <v>0.44589400000000001</v>
      </c>
      <c r="E29" s="50">
        <v>0.80812899999999999</v>
      </c>
      <c r="F29" s="56">
        <v>0.310641</v>
      </c>
      <c r="G29" s="50">
        <v>0.13653899999999999</v>
      </c>
      <c r="I29" s="50">
        <v>0.80812899999999999</v>
      </c>
      <c r="J29" s="56">
        <v>0.310641</v>
      </c>
      <c r="K29" s="50">
        <v>0.13653899999999999</v>
      </c>
      <c r="L29" s="50">
        <v>0.21304999999999999</v>
      </c>
      <c r="M29" s="50">
        <v>0.109236</v>
      </c>
      <c r="N29" s="50">
        <v>0.44589400000000001</v>
      </c>
      <c r="O29" s="50">
        <v>0.21237900000000001</v>
      </c>
    </row>
    <row r="30" spans="1:15">
      <c r="A30" s="65"/>
      <c r="B30" s="49" t="s">
        <v>7</v>
      </c>
      <c r="C30" s="50"/>
      <c r="D30" s="50">
        <v>0.443083</v>
      </c>
      <c r="E30" s="50">
        <v>0.81017499999999998</v>
      </c>
      <c r="F30" s="56">
        <v>0.35900900000000002</v>
      </c>
      <c r="G30" s="50">
        <v>0.13677400000000001</v>
      </c>
      <c r="I30" s="50">
        <v>0.81017499999999998</v>
      </c>
      <c r="J30" s="56">
        <v>0.35900900000000002</v>
      </c>
      <c r="K30" s="50">
        <v>0.13677400000000001</v>
      </c>
      <c r="L30" s="50">
        <v>0.115402</v>
      </c>
      <c r="M30" s="50">
        <v>0.10082000000000001</v>
      </c>
      <c r="N30" s="50">
        <v>0.443083</v>
      </c>
      <c r="O30" s="50">
        <v>0.29063600000000001</v>
      </c>
    </row>
    <row r="31" spans="1:15">
      <c r="A31" s="65"/>
      <c r="B31" s="49" t="s">
        <v>8</v>
      </c>
      <c r="C31" s="50"/>
      <c r="D31" s="50">
        <v>0.44301800000000002</v>
      </c>
      <c r="E31" s="50">
        <v>0.44577499999999998</v>
      </c>
      <c r="F31" s="56">
        <v>0.35941400000000001</v>
      </c>
      <c r="G31" s="50">
        <v>0.13827700000000001</v>
      </c>
      <c r="I31" s="50">
        <v>0.44577499999999998</v>
      </c>
      <c r="J31" s="56">
        <v>0.35941400000000001</v>
      </c>
      <c r="K31" s="50">
        <v>0.13827700000000001</v>
      </c>
      <c r="L31" s="50">
        <v>0.107143</v>
      </c>
      <c r="M31" s="50">
        <v>0.103045</v>
      </c>
      <c r="N31" s="50">
        <v>0.44301800000000002</v>
      </c>
      <c r="O31" s="50">
        <v>0.29258200000000001</v>
      </c>
    </row>
    <row r="32" spans="1:15">
      <c r="A32" s="65"/>
      <c r="B32" s="49" t="s">
        <v>9</v>
      </c>
      <c r="C32" s="50"/>
      <c r="D32" s="50">
        <v>0.44301699999999999</v>
      </c>
      <c r="E32" s="50">
        <v>0.41084900000000002</v>
      </c>
      <c r="F32" s="56">
        <v>0.179147</v>
      </c>
      <c r="G32" s="50">
        <v>9.2142000000000002E-2</v>
      </c>
      <c r="I32" s="50">
        <v>0.41084900000000002</v>
      </c>
      <c r="J32" s="56">
        <v>0.179147</v>
      </c>
      <c r="K32" s="50">
        <v>9.2142000000000002E-2</v>
      </c>
      <c r="L32" s="50">
        <v>0.107155</v>
      </c>
      <c r="M32" s="50">
        <v>8.9541999999999997E-2</v>
      </c>
      <c r="N32" s="50">
        <v>0.44301699999999999</v>
      </c>
      <c r="O32" s="50">
        <v>0.29258200000000001</v>
      </c>
    </row>
    <row r="33" spans="1:15">
      <c r="A33" s="65"/>
      <c r="B33" s="49" t="s">
        <v>10</v>
      </c>
      <c r="C33" s="50"/>
      <c r="D33" s="50">
        <v>0.289186</v>
      </c>
      <c r="E33" s="50">
        <v>0.41086</v>
      </c>
      <c r="F33" s="56">
        <v>0.179504</v>
      </c>
      <c r="G33" s="50">
        <v>2.3577000000000001E-2</v>
      </c>
      <c r="I33" s="50">
        <v>0.41086</v>
      </c>
      <c r="J33" s="56">
        <v>0.179504</v>
      </c>
      <c r="K33" s="50">
        <v>2.3577000000000001E-2</v>
      </c>
      <c r="L33" s="50">
        <v>0.12698699999999999</v>
      </c>
      <c r="M33" s="50">
        <v>2.2839000000000002E-2</v>
      </c>
      <c r="N33" s="50">
        <v>0.289186</v>
      </c>
      <c r="O33" s="50">
        <v>0.28561999999999999</v>
      </c>
    </row>
    <row r="34" spans="1:15">
      <c r="A34" s="65"/>
      <c r="B34" s="49" t="s">
        <v>11</v>
      </c>
      <c r="C34" s="50"/>
      <c r="D34" s="50">
        <v>0.28904299999999999</v>
      </c>
      <c r="E34" s="50">
        <v>0.28419100000000003</v>
      </c>
      <c r="F34" s="56">
        <v>0.17952499999999999</v>
      </c>
      <c r="G34" s="50">
        <v>2.3715E-2</v>
      </c>
      <c r="I34" s="50">
        <v>0.28419100000000003</v>
      </c>
      <c r="J34" s="56">
        <v>0.17952499999999999</v>
      </c>
      <c r="K34" s="50">
        <v>2.3715E-2</v>
      </c>
      <c r="L34" s="50">
        <v>1.3579000000000001E-2</v>
      </c>
      <c r="M34" s="50">
        <v>2.1575E-2</v>
      </c>
      <c r="N34" s="50">
        <v>0.28904299999999999</v>
      </c>
      <c r="O34" s="50">
        <v>0.28522700000000001</v>
      </c>
    </row>
    <row r="35" spans="1:15">
      <c r="A35" s="65"/>
      <c r="B35" s="49" t="s">
        <v>12</v>
      </c>
      <c r="C35" s="50"/>
      <c r="D35" s="50">
        <v>0.27993699999999999</v>
      </c>
      <c r="E35" s="50">
        <v>0.28375699999999998</v>
      </c>
      <c r="F35" s="56">
        <v>0.115451</v>
      </c>
      <c r="G35" s="50">
        <v>2.4107E-2</v>
      </c>
      <c r="I35" s="50">
        <v>0.28375699999999998</v>
      </c>
      <c r="J35" s="56">
        <v>0.115451</v>
      </c>
      <c r="K35" s="50">
        <v>2.4107E-2</v>
      </c>
      <c r="L35" s="50">
        <v>1.3563E-2</v>
      </c>
      <c r="M35" s="50">
        <v>2.1572999999999998E-2</v>
      </c>
      <c r="N35" s="50">
        <v>0.27993699999999999</v>
      </c>
      <c r="O35" s="50">
        <v>2.1180000000000001E-2</v>
      </c>
    </row>
    <row r="36" spans="1:15">
      <c r="A36" s="65"/>
      <c r="B36" s="49" t="s">
        <v>13</v>
      </c>
      <c r="C36" s="50"/>
      <c r="D36" s="50">
        <v>0.12637699999999999</v>
      </c>
      <c r="E36" s="50">
        <v>0.17047300000000001</v>
      </c>
      <c r="F36" s="56">
        <v>0.116202</v>
      </c>
      <c r="G36" s="50">
        <v>2.4282999999999999E-2</v>
      </c>
      <c r="I36" s="50">
        <v>0.17047300000000001</v>
      </c>
      <c r="J36" s="56">
        <v>0.116202</v>
      </c>
      <c r="K36" s="50">
        <v>2.4282999999999999E-2</v>
      </c>
      <c r="L36" s="50">
        <v>2.3654999999999999E-2</v>
      </c>
      <c r="M36" s="50">
        <v>1.1089E-2</v>
      </c>
      <c r="N36" s="50">
        <v>0.12637699999999999</v>
      </c>
      <c r="O36" s="50">
        <v>2.0986999999999999E-2</v>
      </c>
    </row>
    <row r="37" spans="1:15">
      <c r="A37" s="65"/>
      <c r="B37" s="49" t="s">
        <v>14</v>
      </c>
      <c r="C37" s="50"/>
      <c r="D37" s="50">
        <v>0.11587500000000001</v>
      </c>
      <c r="E37" s="50">
        <v>0.11516999999999999</v>
      </c>
      <c r="F37" s="56">
        <v>2.3355999999999998E-2</v>
      </c>
      <c r="G37" s="50">
        <v>2.4282999999999999E-2</v>
      </c>
      <c r="I37" s="50">
        <v>0.11516999999999999</v>
      </c>
      <c r="J37" s="56">
        <v>2.3355999999999998E-2</v>
      </c>
      <c r="K37" s="50">
        <v>2.4282999999999999E-2</v>
      </c>
      <c r="L37" s="50">
        <v>2.0930000000000001E-2</v>
      </c>
      <c r="M37" s="50">
        <v>1.255E-2</v>
      </c>
      <c r="N37" s="50">
        <v>0.11587500000000001</v>
      </c>
      <c r="O37" s="50">
        <v>2.0951000000000001E-2</v>
      </c>
    </row>
    <row r="38" spans="1:15">
      <c r="A38" s="65"/>
      <c r="B38" s="49" t="s">
        <v>15</v>
      </c>
      <c r="C38" s="50"/>
      <c r="D38" s="50">
        <v>2.3540999999999999E-2</v>
      </c>
      <c r="E38" s="50">
        <v>2.3987000000000001E-2</v>
      </c>
      <c r="F38" s="56">
        <v>2.3362999999999998E-2</v>
      </c>
      <c r="G38" s="50">
        <v>2.4282999999999999E-2</v>
      </c>
      <c r="I38" s="50">
        <v>2.3987000000000001E-2</v>
      </c>
      <c r="J38" s="56">
        <v>2.3362999999999998E-2</v>
      </c>
      <c r="K38" s="50">
        <v>2.4282999999999999E-2</v>
      </c>
      <c r="L38" s="50">
        <v>2.0919E-2</v>
      </c>
      <c r="M38" s="50">
        <v>2.3133000000000001E-2</v>
      </c>
      <c r="N38" s="50">
        <v>2.3540999999999999E-2</v>
      </c>
      <c r="O38" s="50">
        <v>2.0951000000000001E-2</v>
      </c>
    </row>
    <row r="39" spans="1:15">
      <c r="A39" s="50"/>
      <c r="B39" s="49" t="s">
        <v>154</v>
      </c>
      <c r="C39" s="50"/>
      <c r="D39" s="50">
        <f>MAX(D23:D38)</f>
        <v>0.80979500000000004</v>
      </c>
      <c r="E39" s="50">
        <f t="shared" ref="E39:G39" si="2">MAX(E23:E38)</f>
        <v>1.285563</v>
      </c>
      <c r="F39" s="50">
        <f t="shared" si="2"/>
        <v>0.35941400000000001</v>
      </c>
      <c r="G39" s="50">
        <f t="shared" si="2"/>
        <v>0.92573399999999995</v>
      </c>
      <c r="I39" s="50">
        <f>MAX(I23:I38)</f>
        <v>1.285563</v>
      </c>
      <c r="J39" s="50">
        <f t="shared" ref="J39:O39" si="3">MAX(J23:J38)</f>
        <v>0.35941400000000001</v>
      </c>
      <c r="K39" s="50">
        <f t="shared" si="3"/>
        <v>0.92573399999999995</v>
      </c>
      <c r="L39" s="50">
        <f t="shared" si="3"/>
        <v>0.25356200000000001</v>
      </c>
      <c r="M39" s="50">
        <f t="shared" si="3"/>
        <v>0.476968</v>
      </c>
      <c r="N39" s="50">
        <f t="shared" si="3"/>
        <v>0.80979500000000004</v>
      </c>
      <c r="O39" s="50">
        <f t="shared" si="3"/>
        <v>0.29258200000000001</v>
      </c>
    </row>
    <row r="40" spans="1:15">
      <c r="A40" s="50"/>
      <c r="B40" s="49" t="s">
        <v>155</v>
      </c>
      <c r="C40" s="50"/>
      <c r="D40" s="50">
        <f>SUM(D23:D38)/16</f>
        <v>0.26168493749999994</v>
      </c>
      <c r="E40" s="50">
        <f t="shared" ref="E40:G40" si="4">SUM(E23:E38)/16</f>
        <v>0.34558218750000003</v>
      </c>
      <c r="F40" s="50">
        <f t="shared" si="4"/>
        <v>0.17762025000000001</v>
      </c>
      <c r="G40" s="50">
        <f t="shared" si="4"/>
        <v>0.1410875</v>
      </c>
      <c r="I40" s="50">
        <f>SUM(I23:I38)/16</f>
        <v>0.34558218750000003</v>
      </c>
      <c r="J40" s="50">
        <f t="shared" ref="J40:N40" si="5">SUM(J23:J38)/16</f>
        <v>0.17762025000000001</v>
      </c>
      <c r="K40" s="50">
        <f t="shared" si="5"/>
        <v>0.1410875</v>
      </c>
      <c r="L40" s="50">
        <f t="shared" si="5"/>
        <v>0.11736812499999998</v>
      </c>
      <c r="M40" s="50">
        <f t="shared" si="5"/>
        <v>0.1175613125</v>
      </c>
      <c r="N40" s="50">
        <f t="shared" si="5"/>
        <v>0.26168493749999994</v>
      </c>
      <c r="O40" s="50">
        <f t="shared" ref="O40" si="6">SUM(O23:O38)/16</f>
        <v>0.1680286875</v>
      </c>
    </row>
    <row r="41" spans="1:15">
      <c r="A41" s="50"/>
      <c r="B41" s="49" t="s">
        <v>170</v>
      </c>
      <c r="C41" s="50"/>
      <c r="D41" s="50">
        <v>88.822580645161324</v>
      </c>
      <c r="E41" s="50">
        <v>91.58064516129032</v>
      </c>
      <c r="F41" s="50">
        <v>84.661290322580641</v>
      </c>
      <c r="G41" s="50">
        <v>77.629032258064512</v>
      </c>
      <c r="I41" s="50">
        <v>91.58064516129032</v>
      </c>
      <c r="J41" s="50">
        <v>84.661290322580641</v>
      </c>
      <c r="K41" s="50">
        <v>77.629032258064512</v>
      </c>
      <c r="L41" s="50">
        <v>78.161290322580655</v>
      </c>
      <c r="M41" s="50">
        <v>72.032258064516128</v>
      </c>
      <c r="N41" s="50">
        <v>88.822580645161324</v>
      </c>
      <c r="O41" s="59">
        <v>87.467741935483886</v>
      </c>
    </row>
    <row r="42" spans="1:15">
      <c r="A42" s="50"/>
      <c r="B42" s="49" t="s">
        <v>156</v>
      </c>
      <c r="C42" s="50"/>
      <c r="D42" s="50">
        <v>3.8183000000000002E-2</v>
      </c>
      <c r="E42" s="50">
        <v>3.8183000000000002E-2</v>
      </c>
      <c r="F42" s="50">
        <v>0.103851</v>
      </c>
      <c r="G42" s="50">
        <v>0.146539</v>
      </c>
      <c r="I42" s="50">
        <f>I23</f>
        <v>3.8183000000000002E-2</v>
      </c>
      <c r="J42" s="50">
        <f t="shared" ref="J42:O42" si="7">J23</f>
        <v>0.103851</v>
      </c>
      <c r="K42" s="50">
        <f t="shared" si="7"/>
        <v>0.146539</v>
      </c>
      <c r="L42" s="50">
        <f t="shared" si="7"/>
        <v>0.103851</v>
      </c>
      <c r="M42" s="50">
        <f t="shared" si="7"/>
        <v>0.103851</v>
      </c>
      <c r="N42" s="50">
        <f t="shared" si="7"/>
        <v>3.8183000000000002E-2</v>
      </c>
      <c r="O42" s="50">
        <f t="shared" si="7"/>
        <v>0.103851</v>
      </c>
    </row>
    <row r="43" spans="1:15">
      <c r="A43" s="66" t="s">
        <v>50</v>
      </c>
      <c r="B43" s="50">
        <v>0</v>
      </c>
      <c r="C43" s="50"/>
      <c r="D43" s="50">
        <v>16</v>
      </c>
      <c r="E43" s="50">
        <v>16</v>
      </c>
      <c r="F43" s="50">
        <v>12.64516129032258</v>
      </c>
      <c r="G43" s="50">
        <v>11.096774193548388</v>
      </c>
      <c r="I43" s="50">
        <v>16</v>
      </c>
      <c r="J43" s="50">
        <v>12.64516129032258</v>
      </c>
      <c r="K43" s="50">
        <v>11.096774193548388</v>
      </c>
      <c r="L43" s="50">
        <v>12.64516129032258</v>
      </c>
      <c r="M43" s="50">
        <v>12.64516129032258</v>
      </c>
      <c r="N43" s="50">
        <v>16</v>
      </c>
      <c r="O43" s="59">
        <v>12.64516129032258</v>
      </c>
    </row>
    <row r="44" spans="1:15">
      <c r="A44" s="66"/>
      <c r="B44" s="50">
        <v>1</v>
      </c>
      <c r="C44" s="50"/>
      <c r="D44" s="50">
        <v>12.580645161290324</v>
      </c>
      <c r="E44" s="50">
        <v>12.580645161290324</v>
      </c>
      <c r="F44" s="50">
        <v>10.403225806451614</v>
      </c>
      <c r="G44" s="50">
        <v>15</v>
      </c>
      <c r="I44" s="50">
        <v>12.580645161290324</v>
      </c>
      <c r="J44" s="50">
        <v>10.403225806451614</v>
      </c>
      <c r="K44" s="50">
        <v>15</v>
      </c>
      <c r="L44" s="50">
        <v>10.403225806451614</v>
      </c>
      <c r="M44" s="50">
        <v>10.403225806451614</v>
      </c>
      <c r="N44" s="50">
        <v>12.580645161290324</v>
      </c>
      <c r="O44" s="59">
        <v>10.403225806451614</v>
      </c>
    </row>
    <row r="45" spans="1:15">
      <c r="A45" s="66"/>
      <c r="B45" s="50">
        <v>2</v>
      </c>
      <c r="C45" s="50"/>
      <c r="D45" s="50">
        <v>11.064516129032258</v>
      </c>
      <c r="E45" s="50">
        <v>11.29032258064516</v>
      </c>
      <c r="F45" s="50">
        <v>14</v>
      </c>
      <c r="G45" s="50">
        <v>10.387096774193548</v>
      </c>
      <c r="I45" s="50">
        <v>11.29032258064516</v>
      </c>
      <c r="J45" s="50">
        <v>14</v>
      </c>
      <c r="K45" s="50">
        <v>10.387096774193548</v>
      </c>
      <c r="L45" s="50">
        <v>10.387096774193548</v>
      </c>
      <c r="M45" s="50">
        <v>5.419354838709677</v>
      </c>
      <c r="N45" s="50">
        <v>11.064516129032258</v>
      </c>
      <c r="O45" s="59">
        <v>10.387096774193548</v>
      </c>
    </row>
    <row r="46" spans="1:15">
      <c r="A46" s="66"/>
      <c r="B46" s="50">
        <v>3</v>
      </c>
      <c r="C46" s="50"/>
      <c r="D46" s="50">
        <v>9.6451612903225801</v>
      </c>
      <c r="E46" s="50">
        <v>10.274193548387096</v>
      </c>
      <c r="F46" s="50">
        <v>9.6451612903225801</v>
      </c>
      <c r="G46" s="50">
        <v>2.935483870967742</v>
      </c>
      <c r="I46" s="50">
        <v>10.274193548387096</v>
      </c>
      <c r="J46" s="50">
        <v>9.6451612903225801</v>
      </c>
      <c r="K46" s="50">
        <v>2.935483870967742</v>
      </c>
      <c r="L46" s="50">
        <v>5.032258064516129</v>
      </c>
      <c r="M46" s="50">
        <v>7.3387096774193559</v>
      </c>
      <c r="N46" s="50">
        <v>9.6451612903225801</v>
      </c>
      <c r="O46" s="59">
        <v>13</v>
      </c>
    </row>
    <row r="47" spans="1:15">
      <c r="A47" s="66"/>
      <c r="B47" s="50">
        <v>4</v>
      </c>
      <c r="C47" s="50"/>
      <c r="D47" s="50">
        <v>8.3225806451612918</v>
      </c>
      <c r="E47" s="50">
        <v>8.9032258064516121</v>
      </c>
      <c r="F47" s="50">
        <v>10.064516129032258</v>
      </c>
      <c r="G47" s="50">
        <v>6.7741935483870979</v>
      </c>
      <c r="I47" s="50">
        <v>8.9032258064516121</v>
      </c>
      <c r="J47" s="50">
        <v>10.064516129032258</v>
      </c>
      <c r="K47" s="50">
        <v>6.7741935483870979</v>
      </c>
      <c r="L47" s="50">
        <v>3.870967741935484</v>
      </c>
      <c r="M47" s="50">
        <v>8.9032258064516121</v>
      </c>
      <c r="N47" s="50">
        <v>8.3225806451612918</v>
      </c>
      <c r="O47" s="59">
        <v>10.064516129032258</v>
      </c>
    </row>
    <row r="48" spans="1:15">
      <c r="A48" s="66"/>
      <c r="B48" s="50">
        <v>5</v>
      </c>
      <c r="C48" s="50"/>
      <c r="D48" s="50">
        <v>6.209677419354839</v>
      </c>
      <c r="E48" s="50">
        <v>7.6290322580645169</v>
      </c>
      <c r="F48" s="50">
        <v>5.32258064516129</v>
      </c>
      <c r="G48" s="50">
        <v>1.7741935483870968</v>
      </c>
      <c r="I48" s="50">
        <v>7.6290322580645169</v>
      </c>
      <c r="J48" s="50">
        <v>5.32258064516129</v>
      </c>
      <c r="K48" s="50">
        <v>1.7741935483870968</v>
      </c>
      <c r="L48" s="50">
        <v>6.209677419354839</v>
      </c>
      <c r="M48" s="50">
        <v>3.5483870967741935</v>
      </c>
      <c r="N48" s="50">
        <v>6.209677419354839</v>
      </c>
      <c r="O48" s="59">
        <v>4.258064516129032</v>
      </c>
    </row>
    <row r="49" spans="1:15">
      <c r="A49" s="66"/>
      <c r="B49" s="50">
        <v>6</v>
      </c>
      <c r="C49" s="50"/>
      <c r="D49" s="50">
        <v>5.161290322580645</v>
      </c>
      <c r="E49" s="50">
        <v>5.645161290322581</v>
      </c>
      <c r="F49" s="50">
        <v>8.064516129032258</v>
      </c>
      <c r="G49" s="50">
        <v>3.225806451612903</v>
      </c>
      <c r="I49" s="50">
        <v>5.645161290322581</v>
      </c>
      <c r="J49" s="50">
        <v>8.064516129032258</v>
      </c>
      <c r="K49" s="50">
        <v>3.225806451612903</v>
      </c>
      <c r="L49" s="50">
        <v>8.387096774193548</v>
      </c>
      <c r="M49" s="50">
        <v>0.64516129032258063</v>
      </c>
      <c r="N49" s="50">
        <v>5.161290322580645</v>
      </c>
      <c r="O49" s="59">
        <v>5.645161290322581</v>
      </c>
    </row>
    <row r="50" spans="1:15">
      <c r="A50" s="66"/>
      <c r="B50" s="50">
        <v>7</v>
      </c>
      <c r="C50" s="50"/>
      <c r="D50" s="50">
        <v>4.935483870967742</v>
      </c>
      <c r="E50" s="50">
        <v>4.935483870967742</v>
      </c>
      <c r="F50" s="50">
        <v>1.4516129032258065</v>
      </c>
      <c r="G50" s="50">
        <v>7.1129032258064511</v>
      </c>
      <c r="I50" s="50">
        <v>4.935483870967742</v>
      </c>
      <c r="J50" s="50">
        <v>1.4516129032258065</v>
      </c>
      <c r="K50" s="50">
        <v>7.1129032258064511</v>
      </c>
      <c r="L50" s="50">
        <v>1.4516129032258065</v>
      </c>
      <c r="M50" s="50">
        <v>1.4516129032258065</v>
      </c>
      <c r="N50" s="50">
        <v>4.935483870967742</v>
      </c>
      <c r="O50" s="59">
        <v>4.6451612903225801</v>
      </c>
    </row>
    <row r="51" spans="1:15">
      <c r="A51" s="66"/>
      <c r="B51" s="50">
        <v>8</v>
      </c>
      <c r="C51" s="50"/>
      <c r="D51" s="50">
        <v>3.3548387096774195</v>
      </c>
      <c r="E51" s="50">
        <v>4.129032258064516</v>
      </c>
      <c r="F51" s="50">
        <v>2.5806451612903225</v>
      </c>
      <c r="G51" s="50">
        <v>6.709677419354839</v>
      </c>
      <c r="I51" s="50">
        <v>4.129032258064516</v>
      </c>
      <c r="J51" s="50">
        <v>2.5806451612903225</v>
      </c>
      <c r="K51" s="50">
        <v>6.709677419354839</v>
      </c>
      <c r="L51" s="50">
        <v>3.870967741935484</v>
      </c>
      <c r="M51" s="50">
        <v>6.709677419354839</v>
      </c>
      <c r="N51" s="50">
        <v>3.3548387096774195</v>
      </c>
      <c r="O51" s="59">
        <v>6.4516129032258061</v>
      </c>
    </row>
    <row r="52" spans="1:15">
      <c r="A52" s="66"/>
      <c r="B52" s="50">
        <v>9</v>
      </c>
      <c r="C52" s="50"/>
      <c r="D52" s="50">
        <v>2.258064516129032</v>
      </c>
      <c r="E52" s="50">
        <v>3.3870967741935485</v>
      </c>
      <c r="F52" s="50">
        <v>1.5806451612903225</v>
      </c>
      <c r="G52" s="50">
        <v>3.6129032258064515</v>
      </c>
      <c r="I52" s="50">
        <v>3.3870967741935485</v>
      </c>
      <c r="J52" s="50">
        <v>1.5806451612903225</v>
      </c>
      <c r="K52" s="50">
        <v>3.6129032258064515</v>
      </c>
      <c r="L52" s="50">
        <v>7</v>
      </c>
      <c r="M52" s="50">
        <v>1.5806451612903225</v>
      </c>
      <c r="N52" s="50">
        <v>2.258064516129032</v>
      </c>
      <c r="O52" s="59">
        <v>3.8387096774193545</v>
      </c>
    </row>
    <row r="53" spans="1:15">
      <c r="A53" s="66"/>
      <c r="B53" s="50">
        <v>10</v>
      </c>
      <c r="C53" s="50"/>
      <c r="D53" s="50">
        <v>2.32258064516129</v>
      </c>
      <c r="E53" s="50">
        <v>2.5161290322580645</v>
      </c>
      <c r="F53" s="50">
        <v>2.32258064516129</v>
      </c>
      <c r="G53" s="50">
        <v>0.38709677419354838</v>
      </c>
      <c r="I53" s="50">
        <v>2.5161290322580645</v>
      </c>
      <c r="J53" s="50">
        <v>2.32258064516129</v>
      </c>
      <c r="K53" s="50">
        <v>0.38709677419354838</v>
      </c>
      <c r="L53" s="50">
        <v>3.096774193548387</v>
      </c>
      <c r="M53" s="50">
        <v>3.096774193548387</v>
      </c>
      <c r="N53" s="50">
        <v>2.32258064516129</v>
      </c>
      <c r="O53" s="59">
        <v>2.903225806451613</v>
      </c>
    </row>
    <row r="54" spans="1:15">
      <c r="A54" s="66"/>
      <c r="B54" s="50">
        <v>11</v>
      </c>
      <c r="C54" s="50"/>
      <c r="D54" s="50">
        <v>4.032258064516129</v>
      </c>
      <c r="E54" s="50">
        <v>1.935483870967742</v>
      </c>
      <c r="F54" s="50">
        <v>2.096774193548387</v>
      </c>
      <c r="G54" s="50">
        <v>2.7419354838709675</v>
      </c>
      <c r="I54" s="50">
        <v>1.935483870967742</v>
      </c>
      <c r="J54" s="50">
        <v>2.096774193548387</v>
      </c>
      <c r="K54" s="50">
        <v>2.7419354838709675</v>
      </c>
      <c r="L54" s="50">
        <v>0.32258064516129031</v>
      </c>
      <c r="M54" s="50">
        <v>5</v>
      </c>
      <c r="N54" s="50">
        <v>4.032258064516129</v>
      </c>
      <c r="O54" s="59">
        <v>1.6129032258064515</v>
      </c>
    </row>
    <row r="55" spans="1:15">
      <c r="A55" s="66"/>
      <c r="B55" s="50">
        <v>12</v>
      </c>
      <c r="C55" s="50"/>
      <c r="D55" s="50">
        <v>1.935483870967742</v>
      </c>
      <c r="E55" s="50">
        <v>1.2903225806451613</v>
      </c>
      <c r="F55" s="50">
        <v>2.2580645161290325</v>
      </c>
      <c r="G55" s="50">
        <v>3.225806451612903</v>
      </c>
      <c r="I55" s="50">
        <v>1.2903225806451613</v>
      </c>
      <c r="J55" s="50">
        <v>2.2580645161290325</v>
      </c>
      <c r="K55" s="50">
        <v>3.225806451612903</v>
      </c>
      <c r="L55" s="50">
        <v>2.193548387096774</v>
      </c>
      <c r="M55" s="50">
        <v>2.193548387096774</v>
      </c>
      <c r="N55" s="50">
        <v>1.935483870967742</v>
      </c>
      <c r="O55" s="59">
        <v>0.25806451612903225</v>
      </c>
    </row>
    <row r="56" spans="1:15">
      <c r="A56" s="66"/>
      <c r="B56" s="50">
        <v>13</v>
      </c>
      <c r="C56" s="50"/>
      <c r="D56" s="50">
        <v>0.4838709677419355</v>
      </c>
      <c r="E56" s="50">
        <v>0.67741935483870963</v>
      </c>
      <c r="F56" s="50">
        <v>1.5483870967741935</v>
      </c>
      <c r="G56" s="50">
        <v>1.4516129032258065</v>
      </c>
      <c r="I56" s="50">
        <v>0.67741935483870963</v>
      </c>
      <c r="J56" s="50">
        <v>1.5483870967741935</v>
      </c>
      <c r="K56" s="50">
        <v>1.4516129032258065</v>
      </c>
      <c r="L56" s="50">
        <v>2.419354838709677</v>
      </c>
      <c r="M56" s="50">
        <v>1.4516129032258065</v>
      </c>
      <c r="N56" s="50">
        <v>0.4838709677419355</v>
      </c>
      <c r="O56" s="59">
        <v>0.4838709677419355</v>
      </c>
    </row>
    <row r="57" spans="1:15">
      <c r="A57" s="66"/>
      <c r="B57" s="50">
        <v>14</v>
      </c>
      <c r="C57" s="50"/>
      <c r="D57" s="50">
        <v>0.45161290322580644</v>
      </c>
      <c r="E57" s="50">
        <v>0.32258064516129031</v>
      </c>
      <c r="F57" s="50">
        <v>0.12903225806451613</v>
      </c>
      <c r="G57" s="50">
        <v>0.77419354838709675</v>
      </c>
      <c r="I57" s="50">
        <v>0.32258064516129031</v>
      </c>
      <c r="J57" s="50">
        <v>0.12903225806451613</v>
      </c>
      <c r="K57" s="50">
        <v>0.77419354838709675</v>
      </c>
      <c r="L57" s="50">
        <v>0.45161290322580644</v>
      </c>
      <c r="M57" s="50">
        <v>0.83870967741935487</v>
      </c>
      <c r="N57" s="50">
        <v>0.45161290322580644</v>
      </c>
      <c r="O57" s="59">
        <v>0.45161290322580644</v>
      </c>
    </row>
    <row r="58" spans="1:15">
      <c r="A58" s="66"/>
      <c r="B58" s="50">
        <v>15</v>
      </c>
      <c r="C58" s="50"/>
      <c r="D58" s="50">
        <v>6.4516129032258063E-2</v>
      </c>
      <c r="E58" s="50">
        <v>6.4516129032258063E-2</v>
      </c>
      <c r="F58" s="50">
        <v>0.54838709677419351</v>
      </c>
      <c r="G58" s="50">
        <v>0.41935483870967744</v>
      </c>
      <c r="I58" s="50">
        <v>6.4516129032258063E-2</v>
      </c>
      <c r="J58" s="50">
        <v>0.54838709677419351</v>
      </c>
      <c r="K58" s="50">
        <v>0.41935483870967744</v>
      </c>
      <c r="L58" s="50">
        <v>0.41935483870967744</v>
      </c>
      <c r="M58" s="50">
        <v>0.80645161290322576</v>
      </c>
      <c r="N58" s="50">
        <v>6.4516129032258063E-2</v>
      </c>
      <c r="O58" s="59">
        <v>0.41935483870967744</v>
      </c>
    </row>
    <row r="59" spans="1:15">
      <c r="A59" s="50"/>
      <c r="B59" s="49" t="s">
        <v>199</v>
      </c>
      <c r="C59" s="50"/>
      <c r="D59" s="50">
        <f>D39/MAX($D39:$G39)</f>
        <v>0.6299146755157079</v>
      </c>
      <c r="E59" s="50">
        <f t="shared" ref="E59:G60" si="8">E39/MAX($D39:$G39)</f>
        <v>1</v>
      </c>
      <c r="F59" s="50">
        <f t="shared" si="8"/>
        <v>0.27957711912990652</v>
      </c>
      <c r="G59" s="50">
        <f t="shared" si="8"/>
        <v>0.720100065107661</v>
      </c>
      <c r="I59" s="50">
        <f>I39/MAX($I39:$O39)</f>
        <v>1</v>
      </c>
      <c r="J59" s="50">
        <f t="shared" ref="J59:N59" si="9">J39/MAX($I39:$O39)</f>
        <v>0.27957711912990652</v>
      </c>
      <c r="K59" s="50">
        <f t="shared" si="9"/>
        <v>0.720100065107661</v>
      </c>
      <c r="L59" s="50">
        <f t="shared" si="9"/>
        <v>0.19723809723833061</v>
      </c>
      <c r="M59" s="50">
        <f t="shared" si="9"/>
        <v>0.37101876765277159</v>
      </c>
      <c r="N59" s="50">
        <f t="shared" si="9"/>
        <v>0.6299146755157079</v>
      </c>
      <c r="O59" s="50">
        <f t="shared" ref="O59" si="10">O39/MAX($I39:$O39)</f>
        <v>0.22759055760005539</v>
      </c>
    </row>
    <row r="60" spans="1:15">
      <c r="A60" s="50"/>
      <c r="B60" s="49" t="s">
        <v>198</v>
      </c>
      <c r="C60" s="50"/>
      <c r="D60" s="50">
        <f>D40/MAX($D40:$G40)</f>
        <v>0.75722924087341714</v>
      </c>
      <c r="E60" s="50">
        <f t="shared" si="8"/>
        <v>1</v>
      </c>
      <c r="F60" s="50">
        <f t="shared" si="8"/>
        <v>0.51397397326793648</v>
      </c>
      <c r="G60" s="50">
        <f t="shared" si="8"/>
        <v>0.40826033604524248</v>
      </c>
      <c r="I60" s="50">
        <f t="shared" ref="I60:N60" si="11">I40/MAX($I40:$O40)</f>
        <v>1</v>
      </c>
      <c r="J60" s="50">
        <f t="shared" si="11"/>
        <v>0.51397397326793648</v>
      </c>
      <c r="K60" s="50">
        <f t="shared" si="11"/>
        <v>0.40826033604524248</v>
      </c>
      <c r="L60" s="50">
        <f t="shared" si="11"/>
        <v>0.33962434768140348</v>
      </c>
      <c r="M60" s="50">
        <f t="shared" si="11"/>
        <v>0.34018336810255878</v>
      </c>
      <c r="N60" s="50">
        <f t="shared" si="11"/>
        <v>0.75722924087341714</v>
      </c>
      <c r="O60" s="50">
        <f t="shared" ref="O60" si="12">O40/MAX($I40:$O40)</f>
        <v>0.48621917904839923</v>
      </c>
    </row>
    <row r="61" spans="1:15">
      <c r="A61" s="50"/>
      <c r="B61" s="49" t="s">
        <v>200</v>
      </c>
      <c r="C61" s="50"/>
      <c r="D61" s="50">
        <f t="shared" ref="D61:G61" si="13">D41/MAX($D41:$G41)</f>
        <v>0.96988376188798908</v>
      </c>
      <c r="E61" s="50">
        <f t="shared" si="13"/>
        <v>1</v>
      </c>
      <c r="F61" s="50">
        <f t="shared" si="13"/>
        <v>0.92444522719267341</v>
      </c>
      <c r="G61" s="50">
        <f t="shared" si="13"/>
        <v>0.84765762592462135</v>
      </c>
      <c r="I61" s="50">
        <f t="shared" ref="I61:N61" si="14">I41/MAX($I41:$O41)</f>
        <v>1</v>
      </c>
      <c r="J61" s="50">
        <f t="shared" si="14"/>
        <v>0.92444522719267341</v>
      </c>
      <c r="K61" s="50">
        <f t="shared" si="14"/>
        <v>0.84765762592462135</v>
      </c>
      <c r="L61" s="50">
        <f t="shared" si="14"/>
        <v>0.85346953152518501</v>
      </c>
      <c r="M61" s="50">
        <f t="shared" si="14"/>
        <v>0.78654455794293765</v>
      </c>
      <c r="N61" s="50">
        <f t="shared" si="14"/>
        <v>0.96988376188798908</v>
      </c>
      <c r="O61" s="50">
        <f t="shared" ref="O61" si="15">O41/MAX($I41:$O41)</f>
        <v>0.95508982035928158</v>
      </c>
    </row>
    <row r="62" spans="1:15">
      <c r="A62" s="50"/>
      <c r="B62" s="49" t="s">
        <v>201</v>
      </c>
      <c r="C62" s="50"/>
      <c r="D62" s="50">
        <f t="shared" ref="D62:G62" si="16">D42/MAX($D42:$G42)</f>
        <v>0.26056544674114057</v>
      </c>
      <c r="E62" s="50">
        <f t="shared" si="16"/>
        <v>0.26056544674114057</v>
      </c>
      <c r="F62" s="50">
        <f t="shared" si="16"/>
        <v>0.70869188407181705</v>
      </c>
      <c r="G62" s="50">
        <f t="shared" si="16"/>
        <v>1</v>
      </c>
      <c r="I62" s="50">
        <f t="shared" ref="I62:N62" si="17">I42/MAX($I42:$O42)</f>
        <v>0.26056544674114057</v>
      </c>
      <c r="J62" s="50">
        <f t="shared" si="17"/>
        <v>0.70869188407181705</v>
      </c>
      <c r="K62" s="50">
        <f t="shared" si="17"/>
        <v>1</v>
      </c>
      <c r="L62" s="50">
        <f t="shared" si="17"/>
        <v>0.70869188407181705</v>
      </c>
      <c r="M62" s="50">
        <f t="shared" si="17"/>
        <v>0.70869188407181705</v>
      </c>
      <c r="N62" s="50">
        <f t="shared" si="17"/>
        <v>0.26056544674114057</v>
      </c>
      <c r="O62" s="50">
        <f t="shared" ref="O62" si="18">O42/MAX($I42:$O42)</f>
        <v>0.70869188407181705</v>
      </c>
    </row>
    <row r="65" spans="1:12">
      <c r="B65" s="3" t="s">
        <v>32</v>
      </c>
    </row>
    <row r="66" spans="1:12" ht="43.2">
      <c r="A66" s="53"/>
      <c r="B66" s="49" t="s">
        <v>49</v>
      </c>
      <c r="C66" s="49" t="s">
        <v>43</v>
      </c>
      <c r="D66" s="49" t="s">
        <v>44</v>
      </c>
      <c r="E66" s="49" t="s">
        <v>45</v>
      </c>
      <c r="F66" s="49" t="s">
        <v>46</v>
      </c>
      <c r="G66" s="49" t="s">
        <v>47</v>
      </c>
      <c r="H66" s="58" t="s">
        <v>169</v>
      </c>
      <c r="I66" s="49" t="s">
        <v>48</v>
      </c>
    </row>
    <row r="67" spans="1:12">
      <c r="A67" s="53"/>
      <c r="B67" s="50">
        <v>0</v>
      </c>
      <c r="C67" s="50">
        <v>3.8183000000000002E-2</v>
      </c>
      <c r="D67" s="50">
        <v>1.5440860000000001</v>
      </c>
      <c r="E67" s="50">
        <v>4</v>
      </c>
      <c r="F67" s="50"/>
      <c r="G67" s="50">
        <v>62</v>
      </c>
      <c r="H67" s="50">
        <v>1</v>
      </c>
      <c r="I67" s="50">
        <v>16</v>
      </c>
      <c r="K67" t="str">
        <f t="shared" ref="K67:K82" si="19">"'#"&amp;B67&amp;"':"&amp;H67&amp;","</f>
        <v>'#0':1,</v>
      </c>
      <c r="L67" t="str">
        <f>K67&amp;K68&amp;K69&amp;K70&amp;K71&amp;K72&amp;K73&amp;K74&amp;K75&amp;K76&amp;K77&amp;K78&amp;K79&amp;K80&amp;K81&amp;K82</f>
        <v>'#0':1,'#1':0.838709677419355,'#2':0.790322580645161,'#3':0.741935483870968,'#4':0.693548387096774,'#5':0.564516129032258,'#6':0.516129032258065,'#7':0.32258064516129,'#8':0.387096774193548,'#9':0.483870967741935,'#10':0.161290322580645,'#11':0.225806451612903,'#12':0.0645161290322581,'#13':0.548387096774194,'#14':0.806451612903226,'#15':0.419354838709677,</v>
      </c>
    </row>
    <row r="68" spans="1:12">
      <c r="A68" s="53"/>
      <c r="B68" s="50">
        <v>1</v>
      </c>
      <c r="C68" s="50">
        <v>8.4220000000000003E-2</v>
      </c>
      <c r="D68" s="50">
        <v>2.9753759999999998</v>
      </c>
      <c r="E68" s="50">
        <v>7</v>
      </c>
      <c r="F68" s="50"/>
      <c r="G68" s="50">
        <v>52</v>
      </c>
      <c r="H68" s="50">
        <v>0.83870967741935487</v>
      </c>
      <c r="I68" s="50">
        <v>15</v>
      </c>
      <c r="K68" t="str">
        <f t="shared" si="19"/>
        <v>'#1':0.838709677419355,</v>
      </c>
    </row>
    <row r="69" spans="1:12">
      <c r="A69" s="53"/>
      <c r="B69" s="50">
        <v>2</v>
      </c>
      <c r="C69" s="50">
        <v>0.103851</v>
      </c>
      <c r="D69" s="50">
        <v>3.0114700000000001</v>
      </c>
      <c r="E69" s="50">
        <v>7</v>
      </c>
      <c r="F69" s="50"/>
      <c r="G69" s="50">
        <v>49</v>
      </c>
      <c r="H69" s="50">
        <v>0.79032258064516125</v>
      </c>
      <c r="I69" s="50">
        <v>14</v>
      </c>
      <c r="K69" t="str">
        <f t="shared" si="19"/>
        <v>'#2':0.790322580645161,</v>
      </c>
    </row>
    <row r="70" spans="1:12">
      <c r="A70" s="53"/>
      <c r="B70" s="50">
        <v>3</v>
      </c>
      <c r="C70" s="50">
        <v>0.104065</v>
      </c>
      <c r="D70" s="50">
        <v>3.072346</v>
      </c>
      <c r="E70" s="50">
        <v>7</v>
      </c>
      <c r="F70" s="50"/>
      <c r="G70" s="50">
        <v>46</v>
      </c>
      <c r="H70" s="50">
        <v>0.74193548387096775</v>
      </c>
      <c r="I70" s="50">
        <v>13</v>
      </c>
      <c r="K70" t="str">
        <f t="shared" si="19"/>
        <v>'#3':0.741935483870968,</v>
      </c>
    </row>
    <row r="71" spans="1:12">
      <c r="A71" s="53"/>
      <c r="B71" s="50">
        <v>4</v>
      </c>
      <c r="C71" s="50">
        <v>0.146539</v>
      </c>
      <c r="D71" s="50">
        <v>3.095434</v>
      </c>
      <c r="E71" s="50">
        <v>7</v>
      </c>
      <c r="F71" s="50"/>
      <c r="G71" s="50">
        <v>43</v>
      </c>
      <c r="H71" s="50">
        <v>0.69354838709677424</v>
      </c>
      <c r="I71" s="50">
        <v>12</v>
      </c>
      <c r="K71" t="str">
        <f t="shared" si="19"/>
        <v>'#4':0.693548387096774,</v>
      </c>
    </row>
    <row r="72" spans="1:12">
      <c r="A72" s="53"/>
      <c r="B72" s="50">
        <v>5</v>
      </c>
      <c r="C72" s="50">
        <v>0.81041200000000002</v>
      </c>
      <c r="D72" s="50">
        <v>3.5000200000000001</v>
      </c>
      <c r="E72" s="50">
        <v>8</v>
      </c>
      <c r="F72" s="50"/>
      <c r="G72" s="50">
        <v>35</v>
      </c>
      <c r="H72" s="50">
        <v>0.56451612903225812</v>
      </c>
      <c r="I72" s="50">
        <v>11</v>
      </c>
      <c r="K72" t="str">
        <f t="shared" si="19"/>
        <v>'#5':0.564516129032258,</v>
      </c>
    </row>
    <row r="73" spans="1:12">
      <c r="A73" s="53"/>
      <c r="B73" s="50">
        <v>6</v>
      </c>
      <c r="C73" s="50">
        <v>0.94220099999999996</v>
      </c>
      <c r="D73" s="50">
        <v>3.5729799999999998</v>
      </c>
      <c r="E73" s="50">
        <v>8</v>
      </c>
      <c r="F73" s="50"/>
      <c r="G73" s="50">
        <v>32</v>
      </c>
      <c r="H73" s="50">
        <v>0.5161290322580645</v>
      </c>
      <c r="I73" s="50">
        <v>10</v>
      </c>
      <c r="K73" t="str">
        <f t="shared" si="19"/>
        <v>'#6':0.516129032258065,</v>
      </c>
    </row>
    <row r="74" spans="1:12">
      <c r="A74" s="53"/>
      <c r="B74" s="50">
        <v>7</v>
      </c>
      <c r="C74" s="50">
        <v>1.9582059999999999</v>
      </c>
      <c r="D74" s="50">
        <v>4.2764259999999998</v>
      </c>
      <c r="E74" s="50">
        <v>9</v>
      </c>
      <c r="F74" s="50"/>
      <c r="G74" s="50">
        <v>20</v>
      </c>
      <c r="H74" s="50">
        <v>0.32258064516129031</v>
      </c>
      <c r="I74" s="50">
        <v>9</v>
      </c>
      <c r="K74" t="str">
        <f t="shared" si="19"/>
        <v>'#7':0.32258064516129,</v>
      </c>
    </row>
    <row r="75" spans="1:12">
      <c r="A75" s="53"/>
      <c r="B75" s="50">
        <v>8</v>
      </c>
      <c r="C75" s="50">
        <v>1.0874809999999999</v>
      </c>
      <c r="D75" s="50">
        <v>4.5757219999999998</v>
      </c>
      <c r="E75" s="50">
        <v>10</v>
      </c>
      <c r="F75" s="50"/>
      <c r="G75" s="50">
        <v>24</v>
      </c>
      <c r="H75" s="50">
        <v>0.38709677419354838</v>
      </c>
      <c r="I75" s="50">
        <v>8</v>
      </c>
      <c r="K75" t="str">
        <f t="shared" si="19"/>
        <v>'#8':0.387096774193548,</v>
      </c>
    </row>
    <row r="76" spans="1:12">
      <c r="A76" s="53"/>
      <c r="B76" s="50">
        <v>9</v>
      </c>
      <c r="C76" s="50">
        <v>0.42733599999999999</v>
      </c>
      <c r="D76" s="50">
        <v>4.900792</v>
      </c>
      <c r="E76" s="50">
        <v>8</v>
      </c>
      <c r="F76" s="50"/>
      <c r="G76" s="50">
        <v>30</v>
      </c>
      <c r="H76" s="50">
        <v>0.4838709677419355</v>
      </c>
      <c r="I76" s="50">
        <v>7</v>
      </c>
      <c r="K76" t="str">
        <f t="shared" si="19"/>
        <v>'#9':0.483870967741935,</v>
      </c>
    </row>
    <row r="77" spans="1:12">
      <c r="A77" s="53"/>
      <c r="B77" s="50">
        <v>10</v>
      </c>
      <c r="C77" s="50">
        <v>1.972396</v>
      </c>
      <c r="D77" s="50">
        <v>6.54223</v>
      </c>
      <c r="E77" s="50">
        <v>14</v>
      </c>
      <c r="F77" s="50"/>
      <c r="G77" s="50">
        <v>10</v>
      </c>
      <c r="H77" s="50">
        <v>0.16129032258064516</v>
      </c>
      <c r="I77" s="50">
        <v>6</v>
      </c>
      <c r="K77" t="str">
        <f t="shared" si="19"/>
        <v>'#10':0.161290322580645,</v>
      </c>
    </row>
    <row r="78" spans="1:12">
      <c r="A78" s="53"/>
      <c r="B78" s="50">
        <v>11</v>
      </c>
      <c r="C78" s="50">
        <v>1.7684660000000001</v>
      </c>
      <c r="D78" s="50">
        <v>6.6588719999999997</v>
      </c>
      <c r="E78" s="50">
        <v>14</v>
      </c>
      <c r="F78" s="50"/>
      <c r="G78" s="50">
        <v>14</v>
      </c>
      <c r="H78" s="50">
        <v>0.22580645161290322</v>
      </c>
      <c r="I78" s="50">
        <v>5</v>
      </c>
      <c r="K78" t="str">
        <f t="shared" si="19"/>
        <v>'#11':0.225806451612903,</v>
      </c>
    </row>
    <row r="79" spans="1:12">
      <c r="A79" s="53"/>
      <c r="B79" s="50">
        <v>12</v>
      </c>
      <c r="C79" s="50">
        <v>2.735382</v>
      </c>
      <c r="D79" s="50">
        <v>10.754299</v>
      </c>
      <c r="E79" s="50">
        <v>21</v>
      </c>
      <c r="F79" s="50"/>
      <c r="G79" s="50">
        <v>4</v>
      </c>
      <c r="H79" s="50">
        <v>6.4516129032258063E-2</v>
      </c>
      <c r="I79" s="50">
        <v>4</v>
      </c>
      <c r="K79" t="str">
        <f t="shared" si="19"/>
        <v>'#12':0.0645161290322581,</v>
      </c>
    </row>
    <row r="80" spans="1:12">
      <c r="A80" s="53"/>
      <c r="B80" s="50">
        <v>13</v>
      </c>
      <c r="C80" s="50">
        <v>1.2084710000000001</v>
      </c>
      <c r="D80" s="50">
        <v>3.7469830000000002</v>
      </c>
      <c r="E80" s="50">
        <v>5</v>
      </c>
      <c r="F80" s="50" t="s">
        <v>24</v>
      </c>
      <c r="G80" s="50">
        <v>34</v>
      </c>
      <c r="H80" s="50">
        <v>0.54838709677419351</v>
      </c>
      <c r="I80" s="50">
        <v>3</v>
      </c>
      <c r="K80" t="str">
        <f t="shared" si="19"/>
        <v>'#13':0.548387096774194,</v>
      </c>
    </row>
    <row r="81" spans="1:11">
      <c r="A81" s="53"/>
      <c r="B81" s="50">
        <v>14</v>
      </c>
      <c r="C81" s="50">
        <v>2.807E-3</v>
      </c>
      <c r="D81" s="50">
        <v>4.7135889999999998</v>
      </c>
      <c r="E81" s="50">
        <v>5</v>
      </c>
      <c r="F81" s="50" t="s">
        <v>24</v>
      </c>
      <c r="G81" s="50">
        <v>50</v>
      </c>
      <c r="H81" s="50">
        <v>0.80645161290322576</v>
      </c>
      <c r="I81" s="50">
        <v>2</v>
      </c>
      <c r="K81" t="str">
        <f t="shared" si="19"/>
        <v>'#14':0.806451612903226,</v>
      </c>
    </row>
    <row r="82" spans="1:11">
      <c r="A82" s="53"/>
      <c r="B82" s="50">
        <v>15</v>
      </c>
      <c r="C82" s="50">
        <v>2.00291</v>
      </c>
      <c r="D82" s="50">
        <v>3.7986070000000001</v>
      </c>
      <c r="E82" s="50">
        <v>5</v>
      </c>
      <c r="F82" s="50" t="s">
        <v>24</v>
      </c>
      <c r="G82" s="50">
        <v>26</v>
      </c>
      <c r="H82" s="50">
        <v>0.41935483870967744</v>
      </c>
      <c r="I82" s="50">
        <v>1</v>
      </c>
      <c r="K82" t="str">
        <f t="shared" si="19"/>
        <v>'#15':0.419354838709677,</v>
      </c>
    </row>
  </sheetData>
  <mergeCells count="5">
    <mergeCell ref="I3:O3"/>
    <mergeCell ref="C3:G3"/>
    <mergeCell ref="A7:A22"/>
    <mergeCell ref="A23:A38"/>
    <mergeCell ref="A43:A58"/>
  </mergeCells>
  <phoneticPr fontId="1" type="noConversion"/>
  <conditionalFormatting sqref="C7:C22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:C38">
    <cfRule type="colorScale" priority="60">
      <colorScale>
        <cfvo type="min"/>
        <cfvo type="max"/>
        <color theme="0"/>
        <color theme="0" tint="-0.34998626667073579"/>
      </colorScale>
    </cfRule>
  </conditionalFormatting>
  <conditionalFormatting sqref="C67:C78">
    <cfRule type="colorScale" priority="16">
      <colorScale>
        <cfvo type="min"/>
        <cfvo type="max"/>
        <color rgb="FF63BE7B"/>
        <color rgb="FFFCFCFF"/>
      </colorScale>
    </cfRule>
  </conditionalFormatting>
  <conditionalFormatting sqref="C67:C82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9:G39">
    <cfRule type="colorScale" priority="66">
      <colorScale>
        <cfvo type="min"/>
        <cfvo type="max"/>
        <color rgb="FFF8696B"/>
        <color rgb="FFFCFCFF"/>
      </colorScale>
    </cfRule>
  </conditionalFormatting>
  <conditionalFormatting sqref="C40:G40">
    <cfRule type="colorScale" priority="68">
      <colorScale>
        <cfvo type="min"/>
        <cfvo type="max"/>
        <color rgb="FFF8696B"/>
        <color rgb="FFFCFCFF"/>
      </colorScale>
    </cfRule>
  </conditionalFormatting>
  <conditionalFormatting sqref="C41:G41">
    <cfRule type="colorScale" priority="69">
      <colorScale>
        <cfvo type="min"/>
        <cfvo type="max"/>
        <color rgb="FFF8696B"/>
        <color rgb="FFFCFCFF"/>
      </colorScale>
    </cfRule>
  </conditionalFormatting>
  <conditionalFormatting sqref="C42:G42">
    <cfRule type="colorScale" priority="70">
      <colorScale>
        <cfvo type="min"/>
        <cfvo type="max"/>
        <color rgb="FFF8696B"/>
        <color rgb="FFFCFCFF"/>
      </colorScale>
    </cfRule>
  </conditionalFormatting>
  <conditionalFormatting sqref="C43:G58">
    <cfRule type="colorScale" priority="67">
      <colorScale>
        <cfvo type="min"/>
        <cfvo type="max"/>
        <color theme="0"/>
        <color theme="0" tint="-0.34998626667073579"/>
      </colorScale>
    </cfRule>
  </conditionalFormatting>
  <conditionalFormatting sqref="C59:G62">
    <cfRule type="colorScale" priority="71">
      <colorScale>
        <cfvo type="min"/>
        <cfvo type="max"/>
        <color rgb="FFF8696B"/>
        <color rgb="FFFCFCFF"/>
      </colorScale>
    </cfRule>
  </conditionalFormatting>
  <conditionalFormatting sqref="D7:D22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3:D38">
    <cfRule type="colorScale" priority="58">
      <colorScale>
        <cfvo type="min"/>
        <cfvo type="max"/>
        <color theme="0"/>
        <color theme="0" tint="-0.34998626667073579"/>
      </colorScale>
    </cfRule>
  </conditionalFormatting>
  <conditionalFormatting sqref="D67:D78">
    <cfRule type="colorScale" priority="12">
      <colorScale>
        <cfvo type="min"/>
        <cfvo type="max"/>
        <color rgb="FF63BE7B"/>
        <color rgb="FFFCFCFF"/>
      </colorScale>
    </cfRule>
  </conditionalFormatting>
  <conditionalFormatting sqref="D67:D82">
    <cfRule type="colorScale" priority="11">
      <colorScale>
        <cfvo type="min"/>
        <cfvo type="max"/>
        <color rgb="FFFCFCFF"/>
        <color rgb="FF63BE7B"/>
      </colorScale>
    </cfRule>
  </conditionalFormatting>
  <conditionalFormatting sqref="E7:E22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:E38">
    <cfRule type="colorScale" priority="56">
      <colorScale>
        <cfvo type="min"/>
        <cfvo type="max"/>
        <color theme="0"/>
        <color theme="0" tint="-0.34998626667073579"/>
      </colorScale>
    </cfRule>
  </conditionalFormatting>
  <conditionalFormatting sqref="E67:E78">
    <cfRule type="colorScale" priority="10">
      <colorScale>
        <cfvo type="min"/>
        <cfvo type="max"/>
        <color rgb="FF63BE7B"/>
        <color rgb="FFFCFCFF"/>
      </colorScale>
    </cfRule>
  </conditionalFormatting>
  <conditionalFormatting sqref="E67:E82">
    <cfRule type="colorScale" priority="9">
      <colorScale>
        <cfvo type="min"/>
        <cfvo type="max"/>
        <color rgb="FFFCFCFF"/>
        <color rgb="FF63BE7B"/>
      </colorScale>
    </cfRule>
  </conditionalFormatting>
  <conditionalFormatting sqref="F7:F22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:F38">
    <cfRule type="colorScale" priority="63">
      <colorScale>
        <cfvo type="min"/>
        <cfvo type="max"/>
        <color theme="0"/>
        <color theme="0" tint="-0.34998626667073579"/>
      </colorScale>
    </cfRule>
  </conditionalFormatting>
  <conditionalFormatting sqref="G7:G22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3:G38">
    <cfRule type="colorScale" priority="62">
      <colorScale>
        <cfvo type="min"/>
        <cfvo type="max"/>
        <color theme="0"/>
        <color theme="0" tint="-0.34998626667073579"/>
      </colorScale>
    </cfRule>
  </conditionalFormatting>
  <conditionalFormatting sqref="G67:G82">
    <cfRule type="colorScale" priority="14">
      <colorScale>
        <cfvo type="min"/>
        <cfvo type="max"/>
        <color rgb="FFFCFCFF"/>
        <color rgb="FF63BE7B"/>
      </colorScale>
    </cfRule>
  </conditionalFormatting>
  <conditionalFormatting sqref="H67:H82">
    <cfRule type="colorScale" priority="13">
      <colorScale>
        <cfvo type="min"/>
        <cfvo type="max"/>
        <color rgb="FFFCFCFF"/>
        <color rgb="FF63BE7B"/>
      </colorScale>
    </cfRule>
  </conditionalFormatting>
  <conditionalFormatting sqref="I7:I2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3:I38">
    <cfRule type="colorScale" priority="34">
      <colorScale>
        <cfvo type="min"/>
        <cfvo type="max"/>
        <color theme="0"/>
        <color theme="0" tint="-0.34998626667073579"/>
      </colorScale>
    </cfRule>
  </conditionalFormatting>
  <conditionalFormatting sqref="I41">
    <cfRule type="colorScale" priority="39">
      <colorScale>
        <cfvo type="min"/>
        <cfvo type="max"/>
        <color rgb="FFF8696B"/>
        <color rgb="FFFCFCFF"/>
      </colorScale>
    </cfRule>
  </conditionalFormatting>
  <conditionalFormatting sqref="I43:I58">
    <cfRule type="colorScale" priority="37">
      <colorScale>
        <cfvo type="min"/>
        <cfvo type="max"/>
        <color theme="0"/>
        <color theme="0" tint="-0.34998626667073579"/>
      </colorScale>
    </cfRule>
  </conditionalFormatting>
  <conditionalFormatting sqref="I39:O39">
    <cfRule type="colorScale" priority="8">
      <colorScale>
        <cfvo type="min"/>
        <cfvo type="max"/>
        <color rgb="FFF8696B"/>
        <color rgb="FFFCFCFF"/>
      </colorScale>
    </cfRule>
  </conditionalFormatting>
  <conditionalFormatting sqref="I40:O40">
    <cfRule type="colorScale" priority="7">
      <colorScale>
        <cfvo type="min"/>
        <cfvo type="max"/>
        <color rgb="FFF8696B"/>
        <color rgb="FFFCFCFF"/>
      </colorScale>
    </cfRule>
  </conditionalFormatting>
  <conditionalFormatting sqref="I42:O42">
    <cfRule type="colorScale" priority="40">
      <colorScale>
        <cfvo type="min"/>
        <cfvo type="max"/>
        <color rgb="FFF8696B"/>
        <color rgb="FFFCFCFF"/>
      </colorScale>
    </cfRule>
  </conditionalFormatting>
  <conditionalFormatting sqref="I59:O62">
    <cfRule type="colorScale" priority="41">
      <colorScale>
        <cfvo type="min"/>
        <cfvo type="max"/>
        <color rgb="FFF8696B"/>
        <color rgb="FFFCFCFF"/>
      </colorScale>
    </cfRule>
  </conditionalFormatting>
  <conditionalFormatting sqref="J7:J22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3:J38">
    <cfRule type="colorScale" priority="27">
      <colorScale>
        <cfvo type="min"/>
        <cfvo type="max"/>
        <color theme="0"/>
        <color theme="0" tint="-0.34998626667073579"/>
      </colorScale>
    </cfRule>
  </conditionalFormatting>
  <conditionalFormatting sqref="J41:K41">
    <cfRule type="colorScale" priority="32">
      <colorScale>
        <cfvo type="min"/>
        <cfvo type="max"/>
        <color rgb="FFF8696B"/>
        <color rgb="FFFCFCFF"/>
      </colorScale>
    </cfRule>
  </conditionalFormatting>
  <conditionalFormatting sqref="J43:K58">
    <cfRule type="colorScale" priority="30">
      <colorScale>
        <cfvo type="min"/>
        <cfvo type="max"/>
        <color theme="0"/>
        <color theme="0" tint="-0.34998626667073579"/>
      </colorScale>
    </cfRule>
  </conditionalFormatting>
  <conditionalFormatting sqref="K7:K2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3:K38">
    <cfRule type="colorScale" priority="26">
      <colorScale>
        <cfvo type="min"/>
        <cfvo type="max"/>
        <color theme="0"/>
        <color theme="0" tint="-0.34998626667073579"/>
      </colorScale>
    </cfRule>
  </conditionalFormatting>
  <conditionalFormatting sqref="L7:L22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3:L38">
    <cfRule type="colorScale" priority="43">
      <colorScale>
        <cfvo type="min"/>
        <cfvo type="max"/>
        <color theme="0"/>
        <color theme="0" tint="-0.34998626667073579"/>
      </colorScale>
    </cfRule>
  </conditionalFormatting>
  <conditionalFormatting sqref="L41">
    <cfRule type="colorScale" priority="47">
      <colorScale>
        <cfvo type="min"/>
        <cfvo type="max"/>
        <color rgb="FFF8696B"/>
        <color rgb="FFFCFCFF"/>
      </colorScale>
    </cfRule>
  </conditionalFormatting>
  <conditionalFormatting sqref="L43:L58">
    <cfRule type="colorScale" priority="45">
      <colorScale>
        <cfvo type="min"/>
        <cfvo type="max"/>
        <color theme="0"/>
        <color theme="0" tint="-0.34998626667073579"/>
      </colorScale>
    </cfRule>
  </conditionalFormatting>
  <conditionalFormatting sqref="M7:M22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:M38">
    <cfRule type="colorScale" priority="50">
      <colorScale>
        <cfvo type="min"/>
        <cfvo type="max"/>
        <color theme="0"/>
        <color theme="0" tint="-0.34998626667073579"/>
      </colorScale>
    </cfRule>
  </conditionalFormatting>
  <conditionalFormatting sqref="M41">
    <cfRule type="colorScale" priority="54">
      <colorScale>
        <cfvo type="min"/>
        <cfvo type="max"/>
        <color rgb="FFF8696B"/>
        <color rgb="FFFCFCFF"/>
      </colorScale>
    </cfRule>
  </conditionalFormatting>
  <conditionalFormatting sqref="M43:M58">
    <cfRule type="colorScale" priority="52">
      <colorScale>
        <cfvo type="min"/>
        <cfvo type="max"/>
        <color theme="0"/>
        <color theme="0" tint="-0.34998626667073579"/>
      </colorScale>
    </cfRule>
  </conditionalFormatting>
  <conditionalFormatting sqref="N7:N2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3:N38">
    <cfRule type="colorScale" priority="18">
      <colorScale>
        <cfvo type="min"/>
        <cfvo type="max"/>
        <color theme="0"/>
        <color theme="0" tint="-0.34998626667073579"/>
      </colorScale>
    </cfRule>
  </conditionalFormatting>
  <conditionalFormatting sqref="N41">
    <cfRule type="colorScale" priority="23">
      <colorScale>
        <cfvo type="min"/>
        <cfvo type="max"/>
        <color rgb="FFF8696B"/>
        <color rgb="FFFCFCFF"/>
      </colorScale>
    </cfRule>
  </conditionalFormatting>
  <conditionalFormatting sqref="N43:N58">
    <cfRule type="colorScale" priority="21">
      <colorScale>
        <cfvo type="min"/>
        <cfvo type="max"/>
        <color theme="0"/>
        <color theme="0" tint="-0.34998626667073579"/>
      </colorScale>
    </cfRule>
  </conditionalFormatting>
  <conditionalFormatting sqref="O23:O38">
    <cfRule type="colorScale" priority="17">
      <colorScale>
        <cfvo type="min"/>
        <cfvo type="max"/>
        <color theme="0"/>
        <color theme="0" tint="-0.34998626667073579"/>
      </colorScale>
    </cfRule>
  </conditionalFormatting>
  <conditionalFormatting sqref="O41">
    <cfRule type="colorScale" priority="4">
      <colorScale>
        <cfvo type="min"/>
        <cfvo type="max"/>
        <color rgb="FFF8696B"/>
        <color rgb="FFFCFCFF"/>
      </colorScale>
    </cfRule>
  </conditionalFormatting>
  <conditionalFormatting sqref="O43:O58">
    <cfRule type="colorScale" priority="2">
      <colorScale>
        <cfvo type="min"/>
        <cfvo type="max"/>
        <color theme="0"/>
        <color theme="0" tint="-0.34998626667073579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R m q W B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B G a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R m q W C i K R 7 g O A A A A E Q A A A B M A H A B G b 3 J t d W x h c y 9 T Z W N 0 a W 9 u M S 5 t I K I Y A C i g F A A A A A A A A A A A A A A A A A A A A A A A A A A A A C t O T S 7 J z M 9 T C I b Q h t Y A U E s B A i 0 A F A A C A A g A w R m q W B y I M q m m A A A A 9 w A A A B I A A A A A A A A A A A A A A A A A A A A A A E N v b m Z p Z y 9 Q Y W N r Y W d l L n h t b F B L A Q I t A B Q A A g A I A M E Z q l g P y u m r p A A A A O k A A A A T A A A A A A A A A A A A A A A A A P I A A A B b Q 2 9 u d G V u d F 9 U e X B l c 1 0 u e G 1 s U E s B A i 0 A F A A C A A g A w R m q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R x p E C h j 3 F F q c A 8 m E s 0 I f 4 A A A A A A g A A A A A A E G Y A A A A B A A A g A A A A M B A S a 7 L 7 B X C P 5 o j N v o V 8 W a H Y E w x U u Z g 8 G q 9 T A z n x r U 8 A A A A A D o A A A A A C A A A g A A A A t f c I h d N Q q z I i S 9 C 7 6 x 2 W 4 K 2 k P p G A t T W M y T 9 3 l 9 C w / Z d Q A A A A p P 8 D O 3 j r n F G a L B y y X p f W l e s J y U / 5 O i G 1 r / V 5 y J 5 a G X m p 0 J n F S b o Y B e N 4 e c e 4 1 h G Q K h h G I m S h u b y z A l r U V 2 r D o U 1 Q b Y 6 T e C d t T 4 I h W c U O X m l A A A A A J o Q U J v B K x 4 k a L G H Q / 5 W t H f L M O i f o v Z B y V S u v 1 e H 1 h m I 4 s y P k G Y W c F A b 2 Y j w N B + v Z E a X f U e I I B D I m 3 q o 3 c w S O k Q = = < / D a t a M a s h u p > 
</file>

<file path=customXml/itemProps1.xml><?xml version="1.0" encoding="utf-8"?>
<ds:datastoreItem xmlns:ds="http://schemas.openxmlformats.org/officeDocument/2006/customXml" ds:itemID="{E44F213D-1334-4978-82F4-68AEECB358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Based on experience</vt:lpstr>
      <vt:lpstr>S1_rank length 验证</vt:lpstr>
      <vt:lpstr>编织结构1模拟结果</vt:lpstr>
      <vt:lpstr>编织结构2模拟结果</vt:lpstr>
      <vt:lpstr>编织结构3模拟结果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Xiehy Chia</dc:creator>
  <cp:lastModifiedBy>hy chia</cp:lastModifiedBy>
  <dcterms:created xsi:type="dcterms:W3CDTF">2024-03-28T16:40:01Z</dcterms:created>
  <dcterms:modified xsi:type="dcterms:W3CDTF">2025-03-09T20:01:15Z</dcterms:modified>
</cp:coreProperties>
</file>