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ra\Desktop\"/>
    </mc:Choice>
  </mc:AlternateContent>
  <bookViews>
    <workbookView xWindow="0" yWindow="0" windowWidth="20490" windowHeight="7650"/>
  </bookViews>
  <sheets>
    <sheet name="Workshop Reguler" sheetId="1" r:id="rId1"/>
    <sheet name="Workshop Inhouse" sheetId="2" r:id="rId2"/>
    <sheet name="SAAB" sheetId="4" r:id="rId3"/>
    <sheet name="Program 2018" sheetId="3" r:id="rId4"/>
    <sheet name="Model dan RTL" sheetId="5" r:id="rId5"/>
    <sheet name="Paket Bisnis Pengembanga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66" i="1"/>
  <c r="D64" i="1"/>
  <c r="D63" i="1"/>
  <c r="F20" i="4"/>
  <c r="O20" i="4"/>
  <c r="N20" i="4"/>
  <c r="M20" i="4"/>
  <c r="L20" i="4"/>
  <c r="K20" i="4"/>
  <c r="J20" i="4"/>
  <c r="I20" i="4"/>
  <c r="F13" i="4"/>
  <c r="O13" i="4" s="1"/>
  <c r="F12" i="4"/>
  <c r="E21" i="4"/>
  <c r="D21" i="4"/>
  <c r="F21" i="4" s="1"/>
  <c r="N21" i="4"/>
  <c r="M21" i="4"/>
  <c r="L21" i="4"/>
  <c r="K21" i="4"/>
  <c r="J21" i="4"/>
  <c r="I21" i="4"/>
  <c r="T20" i="4"/>
  <c r="S20" i="4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46" i="1"/>
  <c r="M46" i="1"/>
  <c r="L46" i="1"/>
  <c r="K46" i="1"/>
  <c r="J46" i="1"/>
  <c r="I46" i="1"/>
  <c r="N60" i="1"/>
  <c r="M60" i="1"/>
  <c r="L60" i="1"/>
  <c r="K60" i="1"/>
  <c r="Q60" i="1" s="1"/>
  <c r="J60" i="1"/>
  <c r="I60" i="1"/>
  <c r="N59" i="1"/>
  <c r="M59" i="1"/>
  <c r="S59" i="1" s="1"/>
  <c r="L59" i="1"/>
  <c r="K59" i="1"/>
  <c r="J59" i="1"/>
  <c r="P59" i="1" s="1"/>
  <c r="I59" i="1"/>
  <c r="O59" i="1" s="1"/>
  <c r="N58" i="1"/>
  <c r="M58" i="1"/>
  <c r="L58" i="1"/>
  <c r="R58" i="1" s="1"/>
  <c r="K58" i="1"/>
  <c r="Q58" i="1" s="1"/>
  <c r="J58" i="1"/>
  <c r="I58" i="1"/>
  <c r="F74" i="1"/>
  <c r="E74" i="1"/>
  <c r="F73" i="1"/>
  <c r="E73" i="1"/>
  <c r="D73" i="1"/>
  <c r="F72" i="1"/>
  <c r="E72" i="1"/>
  <c r="D72" i="1"/>
  <c r="F71" i="1"/>
  <c r="E71" i="1"/>
  <c r="F68" i="1"/>
  <c r="E68" i="1"/>
  <c r="F67" i="1"/>
  <c r="E67" i="1"/>
  <c r="F66" i="1"/>
  <c r="E66" i="1"/>
  <c r="F65" i="1"/>
  <c r="E65" i="1"/>
  <c r="D65" i="1"/>
  <c r="F64" i="1"/>
  <c r="F63" i="1"/>
  <c r="E63" i="1"/>
  <c r="G60" i="1"/>
  <c r="F60" i="1"/>
  <c r="E60" i="1"/>
  <c r="D60" i="1"/>
  <c r="G59" i="1"/>
  <c r="F59" i="1"/>
  <c r="E59" i="1"/>
  <c r="D59" i="1"/>
  <c r="G58" i="1"/>
  <c r="F58" i="1"/>
  <c r="E58" i="1"/>
  <c r="D58" i="1"/>
  <c r="E52" i="1"/>
  <c r="D52" i="1"/>
  <c r="D74" i="1" s="1"/>
  <c r="E51" i="1"/>
  <c r="D51" i="1"/>
  <c r="G51" i="1" s="1"/>
  <c r="G73" i="1" s="1"/>
  <c r="E50" i="1"/>
  <c r="D50" i="1"/>
  <c r="E49" i="1"/>
  <c r="D49" i="1"/>
  <c r="D71" i="1" s="1"/>
  <c r="E46" i="1"/>
  <c r="E45" i="1"/>
  <c r="E44" i="1"/>
  <c r="E43" i="1"/>
  <c r="E42" i="1"/>
  <c r="E64" i="1" s="1"/>
  <c r="E41" i="1"/>
  <c r="D46" i="1"/>
  <c r="D45" i="1"/>
  <c r="D44" i="1"/>
  <c r="D43" i="1"/>
  <c r="D42" i="1"/>
  <c r="D41" i="1"/>
  <c r="S60" i="1"/>
  <c r="R60" i="1"/>
  <c r="O60" i="1"/>
  <c r="T60" i="1"/>
  <c r="P60" i="1"/>
  <c r="R59" i="1"/>
  <c r="T59" i="1"/>
  <c r="Q59" i="1"/>
  <c r="S58" i="1"/>
  <c r="O58" i="1"/>
  <c r="T58" i="1"/>
  <c r="P58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38" i="1"/>
  <c r="M38" i="1"/>
  <c r="L38" i="1"/>
  <c r="R38" i="1" s="1"/>
  <c r="K38" i="1"/>
  <c r="Q38" i="1" s="1"/>
  <c r="J38" i="1"/>
  <c r="I38" i="1"/>
  <c r="N37" i="1"/>
  <c r="T37" i="1" s="1"/>
  <c r="M37" i="1"/>
  <c r="S37" i="1" s="1"/>
  <c r="L37" i="1"/>
  <c r="K37" i="1"/>
  <c r="J37" i="1"/>
  <c r="P37" i="1" s="1"/>
  <c r="I37" i="1"/>
  <c r="O37" i="1" s="1"/>
  <c r="N36" i="1"/>
  <c r="M36" i="1"/>
  <c r="L36" i="1"/>
  <c r="R36" i="1" s="1"/>
  <c r="K36" i="1"/>
  <c r="Q36" i="1" s="1"/>
  <c r="J36" i="1"/>
  <c r="I36" i="1"/>
  <c r="O36" i="1" s="1"/>
  <c r="T38" i="1"/>
  <c r="S38" i="1"/>
  <c r="P38" i="1"/>
  <c r="O38" i="1"/>
  <c r="R37" i="1"/>
  <c r="Q37" i="1"/>
  <c r="T36" i="1"/>
  <c r="S36" i="1"/>
  <c r="P36" i="1"/>
  <c r="G52" i="1"/>
  <c r="G74" i="1" s="1"/>
  <c r="G50" i="1"/>
  <c r="G72" i="1" s="1"/>
  <c r="G44" i="1"/>
  <c r="G66" i="1" s="1"/>
  <c r="G43" i="1"/>
  <c r="G65" i="1" s="1"/>
  <c r="G41" i="1"/>
  <c r="R41" i="1" s="1"/>
  <c r="T12" i="4"/>
  <c r="S12" i="4"/>
  <c r="R12" i="4"/>
  <c r="Q12" i="4"/>
  <c r="P12" i="4"/>
  <c r="O12" i="4"/>
  <c r="I19" i="2"/>
  <c r="I26" i="2" s="1"/>
  <c r="J19" i="2"/>
  <c r="J26" i="2" s="1"/>
  <c r="M19" i="2"/>
  <c r="M26" i="2" s="1"/>
  <c r="L19" i="2"/>
  <c r="K19" i="2"/>
  <c r="K26" i="2" s="1"/>
  <c r="H19" i="2"/>
  <c r="H26" i="2" s="1"/>
  <c r="G19" i="2"/>
  <c r="G26" i="2" s="1"/>
  <c r="F19" i="2"/>
  <c r="F26" i="2" s="1"/>
  <c r="G29" i="1"/>
  <c r="G28" i="1"/>
  <c r="G27" i="1"/>
  <c r="G26" i="1"/>
  <c r="G23" i="1"/>
  <c r="Q23" i="1" s="1"/>
  <c r="G22" i="1"/>
  <c r="G21" i="1"/>
  <c r="G20" i="1"/>
  <c r="G19" i="1"/>
  <c r="G18" i="1"/>
  <c r="P23" i="1"/>
  <c r="G49" i="1" l="1"/>
  <c r="G71" i="1" s="1"/>
  <c r="R23" i="1"/>
  <c r="S23" i="1"/>
  <c r="O23" i="1"/>
  <c r="T23" i="1"/>
  <c r="G46" i="1"/>
  <c r="G45" i="1"/>
  <c r="G42" i="1"/>
  <c r="G64" i="1" s="1"/>
  <c r="G63" i="1"/>
  <c r="R20" i="4"/>
  <c r="R21" i="4"/>
  <c r="R17" i="4" s="1"/>
  <c r="T21" i="4"/>
  <c r="T17" i="4" s="1"/>
  <c r="S21" i="4"/>
  <c r="S17" i="4" s="1"/>
  <c r="P21" i="4"/>
  <c r="O21" i="4"/>
  <c r="O17" i="4" s="1"/>
  <c r="S13" i="4"/>
  <c r="S9" i="4" s="1"/>
  <c r="O9" i="4"/>
  <c r="R13" i="4"/>
  <c r="R9" i="4" s="1"/>
  <c r="Q13" i="4"/>
  <c r="Q9" i="4" s="1"/>
  <c r="T13" i="4"/>
  <c r="T9" i="4" s="1"/>
  <c r="P13" i="4"/>
  <c r="P9" i="4" s="1"/>
  <c r="P20" i="4"/>
  <c r="Q20" i="4"/>
  <c r="Q21" i="4"/>
  <c r="L26" i="2"/>
  <c r="T42" i="1"/>
  <c r="R43" i="1"/>
  <c r="R65" i="1" s="1"/>
  <c r="P44" i="1"/>
  <c r="T44" i="1"/>
  <c r="T66" i="1" s="1"/>
  <c r="R45" i="1"/>
  <c r="P46" i="1"/>
  <c r="P68" i="1" s="1"/>
  <c r="T46" i="1"/>
  <c r="O43" i="1"/>
  <c r="S43" i="1"/>
  <c r="Q44" i="1"/>
  <c r="O45" i="1"/>
  <c r="O67" i="1" s="1"/>
  <c r="S45" i="1"/>
  <c r="Q46" i="1"/>
  <c r="Q68" i="1" s="1"/>
  <c r="S41" i="1"/>
  <c r="P43" i="1"/>
  <c r="T43" i="1"/>
  <c r="R44" i="1"/>
  <c r="P45" i="1"/>
  <c r="T45" i="1"/>
  <c r="R46" i="1"/>
  <c r="R68" i="1" s="1"/>
  <c r="Q43" i="1"/>
  <c r="O44" i="1"/>
  <c r="O66" i="1" s="1"/>
  <c r="S44" i="1"/>
  <c r="O46" i="1"/>
  <c r="O68" i="1" s="1"/>
  <c r="P41" i="1"/>
  <c r="T41" i="1"/>
  <c r="T63" i="1" s="1"/>
  <c r="O41" i="1"/>
  <c r="Q41" i="1"/>
  <c r="T22" i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R63" i="1" s="1"/>
  <c r="Q18" i="1"/>
  <c r="P18" i="1"/>
  <c r="O18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68" i="1" l="1"/>
  <c r="S46" i="1"/>
  <c r="S68" i="1" s="1"/>
  <c r="G68" i="1"/>
  <c r="R67" i="1"/>
  <c r="S67" i="1"/>
  <c r="T67" i="1"/>
  <c r="P67" i="1"/>
  <c r="Q45" i="1"/>
  <c r="Q67" i="1" s="1"/>
  <c r="G67" i="1"/>
  <c r="Q66" i="1"/>
  <c r="R66" i="1"/>
  <c r="Q10" i="1"/>
  <c r="Q9" i="1" s="1"/>
  <c r="S66" i="1"/>
  <c r="P66" i="1"/>
  <c r="Q65" i="1"/>
  <c r="S65" i="1"/>
  <c r="T65" i="1"/>
  <c r="O65" i="1"/>
  <c r="P65" i="1"/>
  <c r="S42" i="1"/>
  <c r="R42" i="1"/>
  <c r="R33" i="1" s="1"/>
  <c r="R32" i="1" s="1"/>
  <c r="Q42" i="1"/>
  <c r="Q64" i="1" s="1"/>
  <c r="P42" i="1"/>
  <c r="P64" i="1" s="1"/>
  <c r="O42" i="1"/>
  <c r="O33" i="1" s="1"/>
  <c r="O32" i="1" s="1"/>
  <c r="S64" i="1"/>
  <c r="T33" i="1"/>
  <c r="T32" i="1" s="1"/>
  <c r="T64" i="1"/>
  <c r="T55" i="1" s="1"/>
  <c r="R64" i="1"/>
  <c r="R55" i="1" s="1"/>
  <c r="O64" i="1"/>
  <c r="S63" i="1"/>
  <c r="S33" i="1"/>
  <c r="S32" i="1" s="1"/>
  <c r="Q33" i="1"/>
  <c r="Q32" i="1" s="1"/>
  <c r="Q63" i="1"/>
  <c r="Q55" i="1" s="1"/>
  <c r="P33" i="1"/>
  <c r="P32" i="1" s="1"/>
  <c r="P63" i="1"/>
  <c r="O63" i="1"/>
  <c r="P17" i="4"/>
  <c r="Q17" i="4"/>
  <c r="S10" i="1"/>
  <c r="S9" i="1" s="1"/>
  <c r="P10" i="1"/>
  <c r="P9" i="1" s="1"/>
  <c r="T10" i="1"/>
  <c r="T9" i="1" s="1"/>
  <c r="R10" i="1"/>
  <c r="R9" i="1" s="1"/>
  <c r="O10" i="1"/>
  <c r="O9" i="1" s="1"/>
  <c r="S55" i="1" l="1"/>
  <c r="P55" i="1"/>
  <c r="O55" i="1"/>
</calcChain>
</file>

<file path=xl/sharedStrings.xml><?xml version="1.0" encoding="utf-8"?>
<sst xmlns="http://schemas.openxmlformats.org/spreadsheetml/2006/main" count="390" uniqueCount="112">
  <si>
    <t>Tema</t>
  </si>
  <si>
    <t>*</t>
  </si>
  <si>
    <t>Program</t>
  </si>
  <si>
    <t>Pembentukan/Pengembangan/Penguatan</t>
  </si>
  <si>
    <t>Jumlah Peserta</t>
  </si>
  <si>
    <t>Jumlah Hari</t>
  </si>
  <si>
    <t>No.</t>
  </si>
  <si>
    <t>Rincian Keterangan</t>
  </si>
  <si>
    <t>Periode</t>
  </si>
  <si>
    <t>Unit</t>
  </si>
  <si>
    <t>Satuan</t>
  </si>
  <si>
    <t>Volume</t>
  </si>
  <si>
    <t>Harga Satuan (Rp)</t>
  </si>
  <si>
    <t>A</t>
  </si>
  <si>
    <t>B</t>
  </si>
  <si>
    <t>C</t>
  </si>
  <si>
    <t>G</t>
  </si>
  <si>
    <t>F</t>
  </si>
  <si>
    <t>M</t>
  </si>
  <si>
    <t>Bumdes</t>
  </si>
  <si>
    <t>Kab</t>
  </si>
  <si>
    <t>Pusat</t>
  </si>
  <si>
    <t>Personil</t>
  </si>
  <si>
    <t>Non Personil</t>
  </si>
  <si>
    <t>Cetak Modul</t>
  </si>
  <si>
    <t>Paket Kunjungan Lapangan</t>
  </si>
  <si>
    <t>Transportasi Kunjungan Lapangan</t>
  </si>
  <si>
    <t>Konsumsi Kunjungan Lapangan</t>
  </si>
  <si>
    <t>Additionel</t>
  </si>
  <si>
    <t>Kaos</t>
  </si>
  <si>
    <t>Souvenir dan Oleh-Oleh</t>
  </si>
  <si>
    <t>Wisata Desa</t>
  </si>
  <si>
    <t>Sesi</t>
  </si>
  <si>
    <t>Jumlah (Rp)</t>
  </si>
  <si>
    <t>Orang</t>
  </si>
  <si>
    <t>Eksemplar</t>
  </si>
  <si>
    <t>Pack</t>
  </si>
  <si>
    <t>Paket</t>
  </si>
  <si>
    <t>0*</t>
  </si>
  <si>
    <t>*Inhouse/Reguler</t>
  </si>
  <si>
    <t>*Diisikan Peserta</t>
  </si>
  <si>
    <t>*1/2/3 (+Kunjungan)</t>
  </si>
  <si>
    <t>*Sistem Pemesanan (Yang Mengisi Peserta)</t>
  </si>
  <si>
    <t>Narasumber (FC)</t>
  </si>
  <si>
    <t>Fasilitator (FC)</t>
  </si>
  <si>
    <t>Asisten dan Pendamping (FC)</t>
  </si>
  <si>
    <t>Sewa Ruang</t>
  </si>
  <si>
    <t>City Tour</t>
  </si>
  <si>
    <t>Koneksi Internet</t>
  </si>
  <si>
    <t>Hari</t>
  </si>
  <si>
    <t>HPP</t>
  </si>
  <si>
    <t>Public Rate</t>
  </si>
  <si>
    <t>*Pembentukan/Pengembangan/Penguatan</t>
  </si>
  <si>
    <t>G1</t>
  </si>
  <si>
    <t>G2</t>
  </si>
  <si>
    <t>G3</t>
  </si>
  <si>
    <t>PROGRAM 2018</t>
  </si>
  <si>
    <t>Kerjasama dengan Universitas</t>
  </si>
  <si>
    <t>Kerjasama dengan BUMN</t>
  </si>
  <si>
    <t>BNI</t>
  </si>
  <si>
    <t>BULOG</t>
  </si>
  <si>
    <t>PERTAMINA</t>
  </si>
  <si>
    <t>RNI</t>
  </si>
  <si>
    <t>Kerjasama dengan Swasta</t>
  </si>
  <si>
    <t>Indofood</t>
  </si>
  <si>
    <t>Lion</t>
  </si>
  <si>
    <t>Semen</t>
  </si>
  <si>
    <t>Telkom</t>
  </si>
  <si>
    <t>Perhutani</t>
  </si>
  <si>
    <t>Finance</t>
  </si>
  <si>
    <t>Community</t>
  </si>
  <si>
    <t>KKMB</t>
  </si>
  <si>
    <t>ABDSI (Asosiasi Business Development Service Indonesia)</t>
  </si>
  <si>
    <t>LSM</t>
  </si>
  <si>
    <t>PALUMA</t>
  </si>
  <si>
    <t>Sistem Aplikasi Akuntansi Bumdes (SAAB)</t>
  </si>
  <si>
    <t>Governance</t>
  </si>
  <si>
    <t>Forum Rembug Bumdes (Awal Tahun)</t>
  </si>
  <si>
    <t>Laba</t>
  </si>
  <si>
    <t>Media</t>
  </si>
  <si>
    <t>KR</t>
  </si>
  <si>
    <t>Pikiran Rakyat</t>
  </si>
  <si>
    <t>Pelatihan Per Kunjungan</t>
  </si>
  <si>
    <t>Kunjungan</t>
  </si>
  <si>
    <t>MODEL KEMITRAAN</t>
  </si>
  <si>
    <t>Sistem kemitraan, membuat 3 event pertahun, kalau tidak dicabut</t>
  </si>
  <si>
    <t>RTL</t>
  </si>
  <si>
    <t>Membuat MOU, Piagam dan SPK</t>
  </si>
  <si>
    <t>PAKET PENGEMBANGAN</t>
  </si>
  <si>
    <t>Pengelolaan Lingkungan</t>
  </si>
  <si>
    <t>Agribisnis</t>
  </si>
  <si>
    <t>Trading</t>
  </si>
  <si>
    <t>Jasa</t>
  </si>
  <si>
    <t>Jasa Keuangan dan Simpan Pinjam</t>
  </si>
  <si>
    <t>Peternakan</t>
  </si>
  <si>
    <t>Konstruksi/Pengadaan</t>
  </si>
  <si>
    <t>Produksi</t>
  </si>
  <si>
    <t>Kehutanan</t>
  </si>
  <si>
    <t>Design Logo, Paket Wisata, Penataan kawasan</t>
  </si>
  <si>
    <t>Jelantah: Alat/Supplier</t>
  </si>
  <si>
    <t>Kelengkeng, Duren, Duku tanpa biji</t>
  </si>
  <si>
    <t>Bumdes Mart/Desa Mart, Rumah Pangan Kita(RPK)</t>
  </si>
  <si>
    <t>PPOB</t>
  </si>
  <si>
    <t>Agen BNI 46</t>
  </si>
  <si>
    <t>Kambing Etawa</t>
  </si>
  <si>
    <t>Agregator PO</t>
  </si>
  <si>
    <t>Air Minum</t>
  </si>
  <si>
    <t>Perhutani (Wisata)</t>
  </si>
  <si>
    <t xml:space="preserve">Membuat template proposal usaha </t>
  </si>
  <si>
    <t>Jasa Umum</t>
  </si>
  <si>
    <t>Peringkatan Bumdes</t>
  </si>
  <si>
    <t>Syncore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</si>
</sst>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Rp&quot;* #,##0_-;\-&quot;Rp&quot;* #,##0_-;_-&quot;Rp&quot;* &quot;-&quot;_-;_-@_-"/>
    <numFmt numFmtId="41" formatCode="_-* #,##0_-;\-* #,##0_-;_-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center"/>
    </xf>
    <xf numFmtId="41" fontId="0" fillId="0" borderId="0" xfId="1" applyFont="1" applyAlignment="1">
      <alignment horizontal="center"/>
    </xf>
    <xf numFmtId="41" fontId="0" fillId="0" borderId="0" xfId="1" applyFon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41" fontId="0" fillId="0" borderId="0" xfId="0" applyNumberFormat="1"/>
    <xf numFmtId="0" fontId="0" fillId="6" borderId="0" xfId="0" applyFill="1"/>
    <xf numFmtId="0" fontId="0" fillId="5" borderId="0" xfId="0" applyFill="1"/>
    <xf numFmtId="0" fontId="2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42" fontId="0" fillId="7" borderId="0" xfId="2" applyFont="1" applyFill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2" workbookViewId="0">
      <selection activeCell="D2" sqref="D2"/>
    </sheetView>
  </sheetViews>
  <sheetFormatPr defaultRowHeight="15" x14ac:dyDescent="0.25"/>
  <cols>
    <col min="1" max="1" width="15.28515625" customWidth="1"/>
    <col min="2" max="2" width="4.140625" customWidth="1"/>
    <col min="3" max="3" width="30.7109375" customWidth="1"/>
    <col min="4" max="4" width="9.7109375" customWidth="1"/>
    <col min="5" max="5" width="9.42578125" customWidth="1"/>
    <col min="6" max="7" width="8" style="1" customWidth="1"/>
    <col min="8" max="8" width="10.140625" style="1" bestFit="1" customWidth="1"/>
    <col min="9" max="10" width="10.5703125" style="1" bestFit="1" customWidth="1"/>
    <col min="11" max="14" width="10.5703125" bestFit="1" customWidth="1"/>
    <col min="15" max="25" width="14.140625" customWidth="1"/>
  </cols>
  <sheetData>
    <row r="1" spans="1:20" x14ac:dyDescent="0.25">
      <c r="N1" t="s">
        <v>19</v>
      </c>
    </row>
    <row r="2" spans="1:20" x14ac:dyDescent="0.25">
      <c r="N2" t="s">
        <v>20</v>
      </c>
    </row>
    <row r="3" spans="1:20" x14ac:dyDescent="0.25">
      <c r="A3" t="s">
        <v>0</v>
      </c>
      <c r="B3" t="s">
        <v>52</v>
      </c>
      <c r="N3" t="s">
        <v>21</v>
      </c>
    </row>
    <row r="4" spans="1:20" x14ac:dyDescent="0.25">
      <c r="A4" t="s">
        <v>2</v>
      </c>
      <c r="B4" t="s">
        <v>39</v>
      </c>
      <c r="G4"/>
    </row>
    <row r="5" spans="1:20" x14ac:dyDescent="0.25">
      <c r="A5" t="s">
        <v>4</v>
      </c>
      <c r="B5" t="s">
        <v>40</v>
      </c>
      <c r="G5"/>
    </row>
    <row r="6" spans="1:20" x14ac:dyDescent="0.25">
      <c r="A6" t="s">
        <v>5</v>
      </c>
      <c r="B6" t="s">
        <v>41</v>
      </c>
      <c r="G6"/>
    </row>
    <row r="7" spans="1:20" x14ac:dyDescent="0.25">
      <c r="A7" t="s">
        <v>8</v>
      </c>
      <c r="B7" t="s">
        <v>42</v>
      </c>
      <c r="G7"/>
    </row>
    <row r="8" spans="1:20" x14ac:dyDescent="0.25">
      <c r="G8"/>
    </row>
    <row r="9" spans="1:20" x14ac:dyDescent="0.25">
      <c r="G9"/>
      <c r="O9" s="11">
        <f>O10/G18</f>
        <v>643333.33333333337</v>
      </c>
      <c r="P9" s="11">
        <f>P10/$G$18</f>
        <v>960000</v>
      </c>
      <c r="Q9" s="11">
        <f t="shared" ref="Q9:T9" si="0">Q10/$G$18</f>
        <v>776666.66666666663</v>
      </c>
      <c r="R9" s="11">
        <f t="shared" si="0"/>
        <v>568333.33333333337</v>
      </c>
      <c r="S9" s="11">
        <f t="shared" si="0"/>
        <v>776666.66666666663</v>
      </c>
      <c r="T9" s="11">
        <f t="shared" si="0"/>
        <v>776666.66666666663</v>
      </c>
    </row>
    <row r="10" spans="1:20" x14ac:dyDescent="0.25">
      <c r="A10" t="s">
        <v>50</v>
      </c>
      <c r="O10" s="8">
        <f>SUM(O13:O30)</f>
        <v>19300000</v>
      </c>
      <c r="P10" s="8">
        <f>SUM(P13:P30)</f>
        <v>28800000</v>
      </c>
      <c r="Q10" s="8">
        <f>SUM(Q13:Q30)</f>
        <v>23300000</v>
      </c>
      <c r="R10" s="8">
        <f>SUM(R13:R30)</f>
        <v>17050000</v>
      </c>
      <c r="S10" s="8">
        <f>SUM(S13:S30)</f>
        <v>23300000</v>
      </c>
      <c r="T10" s="8">
        <f>SUM(T13:T30)</f>
        <v>23300000</v>
      </c>
    </row>
    <row r="11" spans="1:20" x14ac:dyDescent="0.25">
      <c r="A11" s="10" t="s">
        <v>6</v>
      </c>
      <c r="B11" s="10"/>
      <c r="C11" s="9" t="s">
        <v>7</v>
      </c>
      <c r="D11" s="15" t="s">
        <v>34</v>
      </c>
      <c r="E11" s="15" t="s">
        <v>49</v>
      </c>
      <c r="F11" s="15" t="s">
        <v>11</v>
      </c>
      <c r="G11" s="15"/>
      <c r="H11" s="15" t="s">
        <v>10</v>
      </c>
      <c r="I11" s="10" t="s">
        <v>12</v>
      </c>
      <c r="J11" s="10"/>
      <c r="K11" s="10"/>
      <c r="L11" s="10"/>
      <c r="M11" s="10"/>
      <c r="N11" s="10"/>
      <c r="O11" s="10" t="s">
        <v>33</v>
      </c>
      <c r="P11" s="10"/>
      <c r="Q11" s="10"/>
      <c r="R11" s="10"/>
      <c r="S11" s="10"/>
      <c r="T11" s="10"/>
    </row>
    <row r="12" spans="1:20" x14ac:dyDescent="0.25">
      <c r="A12" s="5"/>
      <c r="B12" s="5"/>
      <c r="C12" s="5" t="s">
        <v>22</v>
      </c>
      <c r="D12" s="15"/>
      <c r="E12" s="15"/>
      <c r="F12" s="15"/>
      <c r="G12" s="15"/>
      <c r="H12" s="15"/>
      <c r="I12" s="3" t="s">
        <v>13</v>
      </c>
      <c r="J12" s="3" t="s">
        <v>14</v>
      </c>
      <c r="K12" s="3" t="s">
        <v>15</v>
      </c>
      <c r="L12" s="3" t="s">
        <v>16</v>
      </c>
      <c r="M12" s="3" t="s">
        <v>17</v>
      </c>
      <c r="N12" s="3" t="s">
        <v>18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</row>
    <row r="13" spans="1:20" x14ac:dyDescent="0.25">
      <c r="B13" s="1">
        <v>1</v>
      </c>
      <c r="C13" t="s">
        <v>43</v>
      </c>
      <c r="D13" s="12"/>
      <c r="E13" s="12"/>
      <c r="F13" s="6">
        <v>8</v>
      </c>
      <c r="G13" s="6"/>
      <c r="H13" s="1" t="s">
        <v>32</v>
      </c>
      <c r="I13" s="7">
        <v>1000000</v>
      </c>
      <c r="J13" s="7">
        <v>2000000</v>
      </c>
      <c r="K13" s="8">
        <v>1500000</v>
      </c>
      <c r="L13" s="8">
        <v>750000</v>
      </c>
      <c r="M13" s="8">
        <v>1500000</v>
      </c>
      <c r="N13" s="8">
        <v>1500000</v>
      </c>
      <c r="O13" s="8">
        <f t="shared" ref="O13:T13" si="1">$F$13*I13</f>
        <v>8000000</v>
      </c>
      <c r="P13" s="8">
        <f t="shared" si="1"/>
        <v>16000000</v>
      </c>
      <c r="Q13" s="8">
        <f t="shared" si="1"/>
        <v>12000000</v>
      </c>
      <c r="R13" s="8">
        <f t="shared" si="1"/>
        <v>6000000</v>
      </c>
      <c r="S13" s="8">
        <f t="shared" si="1"/>
        <v>12000000</v>
      </c>
      <c r="T13" s="8">
        <f t="shared" si="1"/>
        <v>12000000</v>
      </c>
    </row>
    <row r="14" spans="1:20" x14ac:dyDescent="0.25">
      <c r="B14" s="1">
        <v>2</v>
      </c>
      <c r="C14" t="s">
        <v>44</v>
      </c>
      <c r="D14" s="12"/>
      <c r="E14" s="12"/>
      <c r="F14" s="6">
        <v>1</v>
      </c>
      <c r="G14" s="6"/>
      <c r="H14" s="1" t="s">
        <v>34</v>
      </c>
      <c r="I14" s="7">
        <v>1000000</v>
      </c>
      <c r="J14" s="7">
        <v>1000000</v>
      </c>
      <c r="K14" s="7">
        <v>1000000</v>
      </c>
      <c r="L14" s="8">
        <v>750000</v>
      </c>
      <c r="M14" s="7">
        <v>1000000</v>
      </c>
      <c r="N14" s="7">
        <v>1000000</v>
      </c>
      <c r="O14" s="8">
        <f t="shared" ref="O14:T14" si="2">$F$14*I14</f>
        <v>1000000</v>
      </c>
      <c r="P14" s="8">
        <f t="shared" si="2"/>
        <v>1000000</v>
      </c>
      <c r="Q14" s="8">
        <f t="shared" si="2"/>
        <v>1000000</v>
      </c>
      <c r="R14" s="8">
        <f t="shared" si="2"/>
        <v>750000</v>
      </c>
      <c r="S14" s="8">
        <f t="shared" si="2"/>
        <v>1000000</v>
      </c>
      <c r="T14" s="8">
        <f t="shared" si="2"/>
        <v>1000000</v>
      </c>
    </row>
    <row r="15" spans="1:20" x14ac:dyDescent="0.25">
      <c r="B15" s="1">
        <v>3</v>
      </c>
      <c r="C15" t="s">
        <v>45</v>
      </c>
      <c r="D15" s="12"/>
      <c r="E15" s="12"/>
      <c r="F15" s="6">
        <v>2</v>
      </c>
      <c r="G15" s="6"/>
      <c r="H15" s="1" t="s">
        <v>34</v>
      </c>
      <c r="I15" s="7">
        <v>500000</v>
      </c>
      <c r="J15" s="7">
        <v>500000</v>
      </c>
      <c r="K15" s="7">
        <v>500000</v>
      </c>
      <c r="L15" s="8">
        <v>500000</v>
      </c>
      <c r="M15" s="7">
        <v>500000</v>
      </c>
      <c r="N15" s="7">
        <v>500000</v>
      </c>
      <c r="O15" s="8">
        <f t="shared" ref="O15:T15" si="3">$F$15*I15</f>
        <v>1000000</v>
      </c>
      <c r="P15" s="8">
        <f t="shared" si="3"/>
        <v>1000000</v>
      </c>
      <c r="Q15" s="8">
        <f t="shared" si="3"/>
        <v>1000000</v>
      </c>
      <c r="R15" s="8">
        <f t="shared" si="3"/>
        <v>1000000</v>
      </c>
      <c r="S15" s="8">
        <f t="shared" si="3"/>
        <v>1000000</v>
      </c>
      <c r="T15" s="8">
        <f t="shared" si="3"/>
        <v>1000000</v>
      </c>
    </row>
    <row r="16" spans="1:20" x14ac:dyDescent="0.25">
      <c r="B16" s="1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2:20" x14ac:dyDescent="0.25">
      <c r="B17" s="1"/>
      <c r="C17" t="s">
        <v>23</v>
      </c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2:20" x14ac:dyDescent="0.25">
      <c r="B18" s="1">
        <v>1</v>
      </c>
      <c r="C18" t="s">
        <v>24</v>
      </c>
      <c r="D18" s="13">
        <v>30</v>
      </c>
      <c r="E18" s="13">
        <v>1</v>
      </c>
      <c r="F18" s="4">
        <v>0</v>
      </c>
      <c r="G18" s="4">
        <f>D18*E18</f>
        <v>30</v>
      </c>
      <c r="H18" s="1" t="s">
        <v>35</v>
      </c>
      <c r="I18" s="7">
        <v>150000</v>
      </c>
      <c r="J18" s="7">
        <v>150000</v>
      </c>
      <c r="K18" s="7">
        <v>150000</v>
      </c>
      <c r="L18" s="7">
        <v>150000</v>
      </c>
      <c r="M18" s="7">
        <v>150000</v>
      </c>
      <c r="N18" s="7">
        <v>150000</v>
      </c>
      <c r="O18" s="8">
        <f t="shared" ref="O18:T18" si="4">$G$18*I18</f>
        <v>4500000</v>
      </c>
      <c r="P18" s="8">
        <f t="shared" si="4"/>
        <v>4500000</v>
      </c>
      <c r="Q18" s="8">
        <f t="shared" si="4"/>
        <v>4500000</v>
      </c>
      <c r="R18" s="8">
        <f t="shared" si="4"/>
        <v>4500000</v>
      </c>
      <c r="S18" s="8">
        <f t="shared" si="4"/>
        <v>4500000</v>
      </c>
      <c r="T18" s="8">
        <f t="shared" si="4"/>
        <v>4500000</v>
      </c>
    </row>
    <row r="19" spans="2:20" x14ac:dyDescent="0.25">
      <c r="B19" s="1">
        <v>2</v>
      </c>
      <c r="C19" t="s">
        <v>46</v>
      </c>
      <c r="D19" s="13">
        <v>30</v>
      </c>
      <c r="E19" s="13">
        <v>1</v>
      </c>
      <c r="F19" s="4">
        <v>0</v>
      </c>
      <c r="G19" s="4">
        <f t="shared" ref="G19:G23" si="5">D19*E19</f>
        <v>30</v>
      </c>
      <c r="H19" s="1" t="s">
        <v>36</v>
      </c>
      <c r="I19" s="7">
        <v>150000</v>
      </c>
      <c r="J19" s="7">
        <v>200000</v>
      </c>
      <c r="K19" s="7">
        <v>150000</v>
      </c>
      <c r="L19" s="7">
        <v>150000</v>
      </c>
      <c r="M19" s="7">
        <v>150000</v>
      </c>
      <c r="N19" s="7">
        <v>150000</v>
      </c>
      <c r="O19" s="8">
        <f t="shared" ref="O19:T19" si="6">$G$19*I19</f>
        <v>4500000</v>
      </c>
      <c r="P19" s="8">
        <f t="shared" si="6"/>
        <v>6000000</v>
      </c>
      <c r="Q19" s="8">
        <f t="shared" si="6"/>
        <v>4500000</v>
      </c>
      <c r="R19" s="8">
        <f t="shared" si="6"/>
        <v>4500000</v>
      </c>
      <c r="S19" s="8">
        <f t="shared" si="6"/>
        <v>4500000</v>
      </c>
      <c r="T19" s="8">
        <f t="shared" si="6"/>
        <v>4500000</v>
      </c>
    </row>
    <row r="20" spans="2:20" x14ac:dyDescent="0.25">
      <c r="B20" s="1">
        <v>3</v>
      </c>
      <c r="C20" t="s">
        <v>25</v>
      </c>
      <c r="D20" s="13">
        <v>0</v>
      </c>
      <c r="E20" s="13"/>
      <c r="F20" s="4" t="s">
        <v>38</v>
      </c>
      <c r="G20" s="4">
        <f t="shared" si="5"/>
        <v>0</v>
      </c>
      <c r="H20" s="1" t="s">
        <v>37</v>
      </c>
      <c r="I20" s="7">
        <v>2600000</v>
      </c>
      <c r="J20" s="7">
        <v>2600000</v>
      </c>
      <c r="K20" s="7">
        <v>2600000</v>
      </c>
      <c r="L20" s="7">
        <v>2600000</v>
      </c>
      <c r="M20" s="7">
        <v>2600000</v>
      </c>
      <c r="N20" s="7">
        <v>2600000</v>
      </c>
      <c r="O20" s="8">
        <f t="shared" ref="O20:T20" si="7">$G$20*I20</f>
        <v>0</v>
      </c>
      <c r="P20" s="8">
        <f t="shared" si="7"/>
        <v>0</v>
      </c>
      <c r="Q20" s="8">
        <f t="shared" si="7"/>
        <v>0</v>
      </c>
      <c r="R20" s="8">
        <f t="shared" si="7"/>
        <v>0</v>
      </c>
      <c r="S20" s="8">
        <f t="shared" si="7"/>
        <v>0</v>
      </c>
      <c r="T20" s="8">
        <f t="shared" si="7"/>
        <v>0</v>
      </c>
    </row>
    <row r="21" spans="2:20" x14ac:dyDescent="0.25">
      <c r="B21" s="1">
        <v>4</v>
      </c>
      <c r="C21" t="s">
        <v>26</v>
      </c>
      <c r="D21" s="13">
        <v>0</v>
      </c>
      <c r="E21" s="13"/>
      <c r="F21" s="4" t="s">
        <v>38</v>
      </c>
      <c r="G21" s="4">
        <f t="shared" si="5"/>
        <v>0</v>
      </c>
      <c r="H21" s="1" t="s">
        <v>9</v>
      </c>
      <c r="I21" s="7">
        <v>600000</v>
      </c>
      <c r="J21" s="7">
        <v>600000</v>
      </c>
      <c r="K21" s="7">
        <v>600000</v>
      </c>
      <c r="L21" s="7">
        <v>600000</v>
      </c>
      <c r="M21" s="7">
        <v>600000</v>
      </c>
      <c r="N21" s="7">
        <v>600000</v>
      </c>
      <c r="O21" s="8">
        <f t="shared" ref="O21:T21" si="8">$G$21*I21</f>
        <v>0</v>
      </c>
      <c r="P21" s="8">
        <f t="shared" si="8"/>
        <v>0</v>
      </c>
      <c r="Q21" s="8">
        <f t="shared" si="8"/>
        <v>0</v>
      </c>
      <c r="R21" s="8">
        <f t="shared" si="8"/>
        <v>0</v>
      </c>
      <c r="S21" s="8">
        <f t="shared" si="8"/>
        <v>0</v>
      </c>
      <c r="T21" s="8">
        <f t="shared" si="8"/>
        <v>0</v>
      </c>
    </row>
    <row r="22" spans="2:20" x14ac:dyDescent="0.25">
      <c r="B22" s="1">
        <v>5</v>
      </c>
      <c r="C22" t="s">
        <v>27</v>
      </c>
      <c r="D22" s="13">
        <v>0</v>
      </c>
      <c r="E22" s="13"/>
      <c r="F22" s="4" t="s">
        <v>38</v>
      </c>
      <c r="G22" s="4">
        <f t="shared" si="5"/>
        <v>0</v>
      </c>
      <c r="H22" s="1" t="s">
        <v>36</v>
      </c>
      <c r="I22" s="7">
        <v>50000</v>
      </c>
      <c r="J22" s="7">
        <v>50000</v>
      </c>
      <c r="K22" s="7">
        <v>50000</v>
      </c>
      <c r="L22" s="7">
        <v>50000</v>
      </c>
      <c r="M22" s="7">
        <v>50000</v>
      </c>
      <c r="N22" s="7">
        <v>50000</v>
      </c>
      <c r="O22" s="8">
        <f t="shared" ref="O22:T22" si="9">$G$22*I22</f>
        <v>0</v>
      </c>
      <c r="P22" s="8">
        <f t="shared" si="9"/>
        <v>0</v>
      </c>
      <c r="Q22" s="8">
        <f t="shared" si="9"/>
        <v>0</v>
      </c>
      <c r="R22" s="8">
        <f t="shared" si="9"/>
        <v>0</v>
      </c>
      <c r="S22" s="8">
        <f t="shared" si="9"/>
        <v>0</v>
      </c>
      <c r="T22" s="8">
        <f t="shared" si="9"/>
        <v>0</v>
      </c>
    </row>
    <row r="23" spans="2:20" x14ac:dyDescent="0.25">
      <c r="B23" s="1">
        <v>6</v>
      </c>
      <c r="C23" t="s">
        <v>48</v>
      </c>
      <c r="D23" s="13">
        <v>30</v>
      </c>
      <c r="E23" s="13">
        <v>1</v>
      </c>
      <c r="F23" s="4">
        <v>0</v>
      </c>
      <c r="G23" s="4">
        <f t="shared" si="5"/>
        <v>30</v>
      </c>
      <c r="H23" s="1" t="s">
        <v>49</v>
      </c>
      <c r="I23" s="7">
        <v>10000</v>
      </c>
      <c r="J23" s="7">
        <v>10000</v>
      </c>
      <c r="K23" s="7">
        <v>10000</v>
      </c>
      <c r="L23" s="7">
        <v>10000</v>
      </c>
      <c r="M23" s="7">
        <v>10000</v>
      </c>
      <c r="N23" s="7">
        <v>10000</v>
      </c>
      <c r="O23" s="8">
        <f>$G$23*I23</f>
        <v>300000</v>
      </c>
      <c r="P23" s="8">
        <f t="shared" ref="P23:T23" si="10">$G$23*J23</f>
        <v>300000</v>
      </c>
      <c r="Q23" s="8">
        <f t="shared" si="10"/>
        <v>300000</v>
      </c>
      <c r="R23" s="8">
        <f t="shared" si="10"/>
        <v>300000</v>
      </c>
      <c r="S23" s="8">
        <f t="shared" si="10"/>
        <v>300000</v>
      </c>
      <c r="T23" s="8">
        <f t="shared" si="10"/>
        <v>300000</v>
      </c>
    </row>
    <row r="24" spans="2:20" x14ac:dyDescent="0.25"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2:20" x14ac:dyDescent="0.25">
      <c r="C25" t="s">
        <v>28</v>
      </c>
    </row>
    <row r="26" spans="2:20" x14ac:dyDescent="0.25">
      <c r="B26" s="1">
        <v>1</v>
      </c>
      <c r="C26" t="s">
        <v>31</v>
      </c>
      <c r="D26" s="13">
        <v>30</v>
      </c>
      <c r="E26" s="13">
        <v>1</v>
      </c>
      <c r="F26" s="4" t="s">
        <v>38</v>
      </c>
      <c r="G26" s="4">
        <f t="shared" ref="G26:G29" si="11">D26*E26</f>
        <v>30</v>
      </c>
      <c r="H26" s="1" t="s">
        <v>36</v>
      </c>
    </row>
    <row r="27" spans="2:20" x14ac:dyDescent="0.25">
      <c r="B27" s="1">
        <v>2</v>
      </c>
      <c r="C27" t="s">
        <v>29</v>
      </c>
      <c r="D27" s="13">
        <v>30</v>
      </c>
      <c r="E27" s="13">
        <v>1</v>
      </c>
      <c r="F27" s="4" t="s">
        <v>38</v>
      </c>
      <c r="G27" s="4">
        <f t="shared" si="11"/>
        <v>30</v>
      </c>
      <c r="H27" s="1" t="s">
        <v>36</v>
      </c>
    </row>
    <row r="28" spans="2:20" x14ac:dyDescent="0.25">
      <c r="B28" s="1">
        <v>3</v>
      </c>
      <c r="C28" t="s">
        <v>30</v>
      </c>
      <c r="D28" s="13">
        <v>30</v>
      </c>
      <c r="E28" s="13">
        <v>1</v>
      </c>
      <c r="F28" s="4" t="s">
        <v>38</v>
      </c>
      <c r="G28" s="4">
        <f t="shared" si="11"/>
        <v>30</v>
      </c>
      <c r="H28" s="1" t="s">
        <v>36</v>
      </c>
    </row>
    <row r="29" spans="2:20" x14ac:dyDescent="0.25">
      <c r="B29" s="1">
        <v>4</v>
      </c>
      <c r="C29" t="s">
        <v>47</v>
      </c>
      <c r="D29" s="13">
        <v>30</v>
      </c>
      <c r="E29" s="13">
        <v>1</v>
      </c>
      <c r="F29" s="4" t="s">
        <v>38</v>
      </c>
      <c r="G29" s="4">
        <f t="shared" si="11"/>
        <v>30</v>
      </c>
      <c r="H29" s="1" t="s">
        <v>36</v>
      </c>
    </row>
    <row r="32" spans="2:20" x14ac:dyDescent="0.25">
      <c r="G32"/>
      <c r="O32" s="11">
        <f>O33/G41</f>
        <v>901666.66666666663</v>
      </c>
      <c r="P32" s="11">
        <f>P33/$G$18</f>
        <v>1345000</v>
      </c>
      <c r="Q32" s="11">
        <f t="shared" ref="Q32" si="12">Q33/$G$18</f>
        <v>1088333.3333333333</v>
      </c>
      <c r="R32" s="11">
        <f t="shared" ref="R32" si="13">R33/$G$18</f>
        <v>796666.66666666663</v>
      </c>
      <c r="S32" s="11">
        <f t="shared" ref="S32" si="14">S33/$G$18</f>
        <v>1088333.3333333333</v>
      </c>
      <c r="T32" s="11">
        <f t="shared" ref="T32" si="15">T33/$G$18</f>
        <v>1088333.3333333333</v>
      </c>
    </row>
    <row r="33" spans="1:20" x14ac:dyDescent="0.25">
      <c r="A33" t="s">
        <v>51</v>
      </c>
      <c r="O33" s="8">
        <f>SUM(O36:O53)</f>
        <v>27050000</v>
      </c>
      <c r="P33" s="8">
        <f>SUM(P36:P53)</f>
        <v>40350000</v>
      </c>
      <c r="Q33" s="8">
        <f>SUM(Q36:Q53)</f>
        <v>32650000</v>
      </c>
      <c r="R33" s="8">
        <f>SUM(R36:R53)</f>
        <v>23900000</v>
      </c>
      <c r="S33" s="8">
        <f>SUM(S36:S53)</f>
        <v>32650000</v>
      </c>
      <c r="T33" s="8">
        <f>SUM(T36:T53)</f>
        <v>32650000</v>
      </c>
    </row>
    <row r="34" spans="1:20" x14ac:dyDescent="0.25">
      <c r="A34" s="10" t="s">
        <v>6</v>
      </c>
      <c r="B34" s="10"/>
      <c r="C34" s="9" t="s">
        <v>7</v>
      </c>
      <c r="D34" s="15" t="s">
        <v>34</v>
      </c>
      <c r="E34" s="15" t="s">
        <v>49</v>
      </c>
      <c r="F34" s="15" t="s">
        <v>11</v>
      </c>
      <c r="G34" s="15"/>
      <c r="H34" s="15" t="s">
        <v>10</v>
      </c>
      <c r="I34" s="10" t="s">
        <v>12</v>
      </c>
      <c r="J34" s="10"/>
      <c r="K34" s="10"/>
      <c r="L34" s="10"/>
      <c r="M34" s="10"/>
      <c r="N34" s="10"/>
      <c r="O34" s="10" t="s">
        <v>33</v>
      </c>
      <c r="P34" s="10"/>
      <c r="Q34" s="10"/>
      <c r="R34" s="10"/>
      <c r="S34" s="10"/>
      <c r="T34" s="10"/>
    </row>
    <row r="35" spans="1:20" x14ac:dyDescent="0.25">
      <c r="A35" s="5"/>
      <c r="B35" s="5"/>
      <c r="C35" s="5" t="s">
        <v>22</v>
      </c>
      <c r="D35" s="15"/>
      <c r="E35" s="15"/>
      <c r="F35" s="15"/>
      <c r="G35" s="15"/>
      <c r="H35" s="15"/>
      <c r="I35" s="3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3" t="s">
        <v>18</v>
      </c>
      <c r="O35" s="2" t="s">
        <v>13</v>
      </c>
      <c r="P35" s="2" t="s">
        <v>14</v>
      </c>
      <c r="Q35" s="2" t="s">
        <v>15</v>
      </c>
      <c r="R35" s="2" t="s">
        <v>16</v>
      </c>
      <c r="S35" s="2" t="s">
        <v>17</v>
      </c>
      <c r="T35" s="2" t="s">
        <v>18</v>
      </c>
    </row>
    <row r="36" spans="1:20" x14ac:dyDescent="0.25">
      <c r="B36" s="1">
        <v>1</v>
      </c>
      <c r="C36" t="s">
        <v>43</v>
      </c>
      <c r="D36" s="12"/>
      <c r="E36" s="12"/>
      <c r="F36" s="6">
        <v>8</v>
      </c>
      <c r="G36" s="6"/>
      <c r="H36" s="1" t="s">
        <v>32</v>
      </c>
      <c r="I36" s="7">
        <f>I13*140%</f>
        <v>1400000</v>
      </c>
      <c r="J36" s="7">
        <f t="shared" ref="J36:N36" si="16">J13*140%</f>
        <v>2800000</v>
      </c>
      <c r="K36" s="7">
        <f t="shared" si="16"/>
        <v>2100000</v>
      </c>
      <c r="L36" s="7">
        <f t="shared" si="16"/>
        <v>1050000</v>
      </c>
      <c r="M36" s="7">
        <f t="shared" si="16"/>
        <v>2100000</v>
      </c>
      <c r="N36" s="7">
        <f t="shared" si="16"/>
        <v>2100000</v>
      </c>
      <c r="O36" s="8">
        <f>$F$36*I36</f>
        <v>11200000</v>
      </c>
      <c r="P36" s="8">
        <f t="shared" ref="P36:T36" si="17">$F$36*J36</f>
        <v>22400000</v>
      </c>
      <c r="Q36" s="8">
        <f t="shared" si="17"/>
        <v>16800000</v>
      </c>
      <c r="R36" s="8">
        <f t="shared" si="17"/>
        <v>8400000</v>
      </c>
      <c r="S36" s="8">
        <f t="shared" si="17"/>
        <v>16800000</v>
      </c>
      <c r="T36" s="8">
        <f t="shared" si="17"/>
        <v>16800000</v>
      </c>
    </row>
    <row r="37" spans="1:20" x14ac:dyDescent="0.25">
      <c r="B37" s="1">
        <v>2</v>
      </c>
      <c r="C37" t="s">
        <v>44</v>
      </c>
      <c r="D37" s="12"/>
      <c r="E37" s="12"/>
      <c r="F37" s="6">
        <v>1</v>
      </c>
      <c r="G37" s="6"/>
      <c r="H37" s="1" t="s">
        <v>34</v>
      </c>
      <c r="I37" s="7">
        <f t="shared" ref="I37:N37" si="18">I14*140%</f>
        <v>1400000</v>
      </c>
      <c r="J37" s="7">
        <f t="shared" si="18"/>
        <v>1400000</v>
      </c>
      <c r="K37" s="7">
        <f t="shared" si="18"/>
        <v>1400000</v>
      </c>
      <c r="L37" s="7">
        <f t="shared" si="18"/>
        <v>1050000</v>
      </c>
      <c r="M37" s="7">
        <f t="shared" si="18"/>
        <v>1400000</v>
      </c>
      <c r="N37" s="7">
        <f t="shared" si="18"/>
        <v>1400000</v>
      </c>
      <c r="O37" s="8">
        <f>$F$37*I37</f>
        <v>1400000</v>
      </c>
      <c r="P37" s="8">
        <f t="shared" ref="P37:T37" si="19">$F$37*J37</f>
        <v>1400000</v>
      </c>
      <c r="Q37" s="8">
        <f t="shared" si="19"/>
        <v>1400000</v>
      </c>
      <c r="R37" s="8">
        <f t="shared" si="19"/>
        <v>1050000</v>
      </c>
      <c r="S37" s="8">
        <f t="shared" si="19"/>
        <v>1400000</v>
      </c>
      <c r="T37" s="8">
        <f t="shared" si="19"/>
        <v>1400000</v>
      </c>
    </row>
    <row r="38" spans="1:20" x14ac:dyDescent="0.25">
      <c r="B38" s="1">
        <v>3</v>
      </c>
      <c r="C38" t="s">
        <v>45</v>
      </c>
      <c r="D38" s="12"/>
      <c r="E38" s="12"/>
      <c r="F38" s="6">
        <v>2</v>
      </c>
      <c r="G38" s="6"/>
      <c r="H38" s="1" t="s">
        <v>34</v>
      </c>
      <c r="I38" s="7">
        <f t="shared" ref="I38:N38" si="20">I15*140%</f>
        <v>700000</v>
      </c>
      <c r="J38" s="7">
        <f t="shared" si="20"/>
        <v>700000</v>
      </c>
      <c r="K38" s="7">
        <f t="shared" si="20"/>
        <v>700000</v>
      </c>
      <c r="L38" s="7">
        <f t="shared" si="20"/>
        <v>700000</v>
      </c>
      <c r="M38" s="7">
        <f t="shared" si="20"/>
        <v>700000</v>
      </c>
      <c r="N38" s="7">
        <f t="shared" si="20"/>
        <v>700000</v>
      </c>
      <c r="O38" s="8">
        <f>$F$38*I38</f>
        <v>1400000</v>
      </c>
      <c r="P38" s="8">
        <f t="shared" ref="P38:T38" si="21">$F$38*J38</f>
        <v>1400000</v>
      </c>
      <c r="Q38" s="8">
        <f t="shared" si="21"/>
        <v>1400000</v>
      </c>
      <c r="R38" s="8">
        <f t="shared" si="21"/>
        <v>1400000</v>
      </c>
      <c r="S38" s="8">
        <f t="shared" si="21"/>
        <v>1400000</v>
      </c>
      <c r="T38" s="8">
        <f t="shared" si="21"/>
        <v>1400000</v>
      </c>
    </row>
    <row r="39" spans="1:20" x14ac:dyDescent="0.25">
      <c r="B39" s="1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B40" s="1"/>
      <c r="C40" t="s">
        <v>23</v>
      </c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B41" s="1">
        <v>1</v>
      </c>
      <c r="C41" t="s">
        <v>24</v>
      </c>
      <c r="D41" s="13">
        <f>D18</f>
        <v>30</v>
      </c>
      <c r="E41" s="13">
        <f>E18</f>
        <v>1</v>
      </c>
      <c r="F41" s="4">
        <v>0</v>
      </c>
      <c r="G41" s="4">
        <f>D41*E41</f>
        <v>30</v>
      </c>
      <c r="H41" s="1" t="s">
        <v>35</v>
      </c>
      <c r="I41" s="7">
        <f>I18*140%</f>
        <v>210000</v>
      </c>
      <c r="J41" s="7">
        <f t="shared" ref="J41:N41" si="22">J18*140%</f>
        <v>210000</v>
      </c>
      <c r="K41" s="7">
        <f t="shared" si="22"/>
        <v>210000</v>
      </c>
      <c r="L41" s="7">
        <f t="shared" si="22"/>
        <v>210000</v>
      </c>
      <c r="M41" s="7">
        <f t="shared" si="22"/>
        <v>210000</v>
      </c>
      <c r="N41" s="7">
        <f t="shared" si="22"/>
        <v>210000</v>
      </c>
      <c r="O41" s="8">
        <f>$G$41*I41</f>
        <v>6300000</v>
      </c>
      <c r="P41" s="8">
        <f t="shared" ref="P41:T41" si="23">$G$41*J41</f>
        <v>6300000</v>
      </c>
      <c r="Q41" s="8">
        <f t="shared" si="23"/>
        <v>6300000</v>
      </c>
      <c r="R41" s="8">
        <f t="shared" si="23"/>
        <v>6300000</v>
      </c>
      <c r="S41" s="8">
        <f t="shared" si="23"/>
        <v>6300000</v>
      </c>
      <c r="T41" s="8">
        <f t="shared" si="23"/>
        <v>6300000</v>
      </c>
    </row>
    <row r="42" spans="1:20" x14ac:dyDescent="0.25">
      <c r="B42" s="1">
        <v>2</v>
      </c>
      <c r="C42" t="s">
        <v>46</v>
      </c>
      <c r="D42" s="13">
        <f t="shared" ref="D42:E46" si="24">D19</f>
        <v>30</v>
      </c>
      <c r="E42" s="13">
        <f t="shared" si="24"/>
        <v>1</v>
      </c>
      <c r="F42" s="4">
        <v>0</v>
      </c>
      <c r="G42" s="4">
        <f t="shared" ref="G42:G46" si="25">D42*E42</f>
        <v>30</v>
      </c>
      <c r="H42" s="1" t="s">
        <v>36</v>
      </c>
      <c r="I42" s="7">
        <f t="shared" ref="I42:N42" si="26">I19*140%</f>
        <v>210000</v>
      </c>
      <c r="J42" s="7">
        <f t="shared" si="26"/>
        <v>280000</v>
      </c>
      <c r="K42" s="7">
        <f t="shared" si="26"/>
        <v>210000</v>
      </c>
      <c r="L42" s="7">
        <f t="shared" si="26"/>
        <v>210000</v>
      </c>
      <c r="M42" s="7">
        <f t="shared" si="26"/>
        <v>210000</v>
      </c>
      <c r="N42" s="7">
        <f t="shared" si="26"/>
        <v>210000</v>
      </c>
      <c r="O42" s="8">
        <f>$G$42*I42</f>
        <v>6300000</v>
      </c>
      <c r="P42" s="8">
        <f t="shared" ref="P42:T42" si="27">$G$42*J42</f>
        <v>8400000</v>
      </c>
      <c r="Q42" s="8">
        <f t="shared" si="27"/>
        <v>6300000</v>
      </c>
      <c r="R42" s="8">
        <f t="shared" si="27"/>
        <v>6300000</v>
      </c>
      <c r="S42" s="8">
        <f t="shared" si="27"/>
        <v>6300000</v>
      </c>
      <c r="T42" s="8">
        <f t="shared" si="27"/>
        <v>6300000</v>
      </c>
    </row>
    <row r="43" spans="1:20" x14ac:dyDescent="0.25">
      <c r="B43" s="1">
        <v>3</v>
      </c>
      <c r="C43" t="s">
        <v>25</v>
      </c>
      <c r="D43" s="13">
        <f t="shared" si="24"/>
        <v>0</v>
      </c>
      <c r="E43" s="13">
        <f t="shared" si="24"/>
        <v>0</v>
      </c>
      <c r="F43" s="4" t="s">
        <v>38</v>
      </c>
      <c r="G43" s="4">
        <f t="shared" si="25"/>
        <v>0</v>
      </c>
      <c r="H43" s="1" t="s">
        <v>37</v>
      </c>
      <c r="I43" s="7">
        <f t="shared" ref="I43:N43" si="28">I20*140%</f>
        <v>3640000</v>
      </c>
      <c r="J43" s="7">
        <f t="shared" si="28"/>
        <v>3640000</v>
      </c>
      <c r="K43" s="7">
        <f t="shared" si="28"/>
        <v>3640000</v>
      </c>
      <c r="L43" s="7">
        <f t="shared" si="28"/>
        <v>3640000</v>
      </c>
      <c r="M43" s="7">
        <f t="shared" si="28"/>
        <v>3640000</v>
      </c>
      <c r="N43" s="7">
        <f t="shared" si="28"/>
        <v>3640000</v>
      </c>
      <c r="O43" s="8">
        <f>$G$43*I43</f>
        <v>0</v>
      </c>
      <c r="P43" s="8">
        <f t="shared" ref="P43:T43" si="29">$G$43*J43</f>
        <v>0</v>
      </c>
      <c r="Q43" s="8">
        <f t="shared" si="29"/>
        <v>0</v>
      </c>
      <c r="R43" s="8">
        <f t="shared" si="29"/>
        <v>0</v>
      </c>
      <c r="S43" s="8">
        <f t="shared" si="29"/>
        <v>0</v>
      </c>
      <c r="T43" s="8">
        <f t="shared" si="29"/>
        <v>0</v>
      </c>
    </row>
    <row r="44" spans="1:20" x14ac:dyDescent="0.25">
      <c r="B44" s="1">
        <v>4</v>
      </c>
      <c r="C44" t="s">
        <v>26</v>
      </c>
      <c r="D44" s="13">
        <f t="shared" si="24"/>
        <v>0</v>
      </c>
      <c r="E44" s="13">
        <f t="shared" si="24"/>
        <v>0</v>
      </c>
      <c r="F44" s="4" t="s">
        <v>38</v>
      </c>
      <c r="G44" s="4">
        <f t="shared" si="25"/>
        <v>0</v>
      </c>
      <c r="H44" s="1" t="s">
        <v>9</v>
      </c>
      <c r="I44" s="7">
        <f t="shared" ref="I44:N44" si="30">I21*140%</f>
        <v>840000</v>
      </c>
      <c r="J44" s="7">
        <f t="shared" si="30"/>
        <v>840000</v>
      </c>
      <c r="K44" s="7">
        <f t="shared" si="30"/>
        <v>840000</v>
      </c>
      <c r="L44" s="7">
        <f t="shared" si="30"/>
        <v>840000</v>
      </c>
      <c r="M44" s="7">
        <f t="shared" si="30"/>
        <v>840000</v>
      </c>
      <c r="N44" s="7">
        <f t="shared" si="30"/>
        <v>840000</v>
      </c>
      <c r="O44" s="8">
        <f>$G$44*I44</f>
        <v>0</v>
      </c>
      <c r="P44" s="8">
        <f t="shared" ref="P44:T44" si="31">$G$44*J44</f>
        <v>0</v>
      </c>
      <c r="Q44" s="8">
        <f t="shared" si="31"/>
        <v>0</v>
      </c>
      <c r="R44" s="8">
        <f t="shared" si="31"/>
        <v>0</v>
      </c>
      <c r="S44" s="8">
        <f t="shared" si="31"/>
        <v>0</v>
      </c>
      <c r="T44" s="8">
        <f t="shared" si="31"/>
        <v>0</v>
      </c>
    </row>
    <row r="45" spans="1:20" x14ac:dyDescent="0.25">
      <c r="B45" s="1">
        <v>5</v>
      </c>
      <c r="C45" t="s">
        <v>27</v>
      </c>
      <c r="D45" s="13">
        <f t="shared" si="24"/>
        <v>0</v>
      </c>
      <c r="E45" s="13">
        <f t="shared" si="24"/>
        <v>0</v>
      </c>
      <c r="F45" s="4" t="s">
        <v>38</v>
      </c>
      <c r="G45" s="4">
        <f t="shared" si="25"/>
        <v>0</v>
      </c>
      <c r="H45" s="1" t="s">
        <v>36</v>
      </c>
      <c r="I45" s="7">
        <f t="shared" ref="I45:N45" si="32">I22*140%</f>
        <v>70000</v>
      </c>
      <c r="J45" s="7">
        <f t="shared" si="32"/>
        <v>70000</v>
      </c>
      <c r="K45" s="7">
        <f t="shared" si="32"/>
        <v>70000</v>
      </c>
      <c r="L45" s="7">
        <f t="shared" si="32"/>
        <v>70000</v>
      </c>
      <c r="M45" s="7">
        <f t="shared" si="32"/>
        <v>70000</v>
      </c>
      <c r="N45" s="7">
        <f t="shared" si="32"/>
        <v>70000</v>
      </c>
      <c r="O45" s="8">
        <f>$G$45*I45</f>
        <v>0</v>
      </c>
      <c r="P45" s="8">
        <f t="shared" ref="P45:T45" si="33">$G$45*J45</f>
        <v>0</v>
      </c>
      <c r="Q45" s="8">
        <f t="shared" si="33"/>
        <v>0</v>
      </c>
      <c r="R45" s="8">
        <f t="shared" si="33"/>
        <v>0</v>
      </c>
      <c r="S45" s="8">
        <f t="shared" si="33"/>
        <v>0</v>
      </c>
      <c r="T45" s="8">
        <f t="shared" si="33"/>
        <v>0</v>
      </c>
    </row>
    <row r="46" spans="1:20" x14ac:dyDescent="0.25">
      <c r="B46" s="1">
        <v>6</v>
      </c>
      <c r="C46" t="s">
        <v>48</v>
      </c>
      <c r="D46" s="13">
        <f t="shared" si="24"/>
        <v>30</v>
      </c>
      <c r="E46" s="13">
        <f t="shared" si="24"/>
        <v>1</v>
      </c>
      <c r="F46" s="4">
        <v>0</v>
      </c>
      <c r="G46" s="4">
        <f t="shared" si="25"/>
        <v>30</v>
      </c>
      <c r="H46" s="1" t="s">
        <v>49</v>
      </c>
      <c r="I46" s="7">
        <f>I23*150%</f>
        <v>15000</v>
      </c>
      <c r="J46" s="7">
        <f t="shared" ref="J46:N46" si="34">J23*150%</f>
        <v>15000</v>
      </c>
      <c r="K46" s="7">
        <f t="shared" si="34"/>
        <v>15000</v>
      </c>
      <c r="L46" s="7">
        <f t="shared" si="34"/>
        <v>15000</v>
      </c>
      <c r="M46" s="7">
        <f t="shared" si="34"/>
        <v>15000</v>
      </c>
      <c r="N46" s="7">
        <f t="shared" si="34"/>
        <v>15000</v>
      </c>
      <c r="O46" s="8">
        <f>$G$46*I46</f>
        <v>450000</v>
      </c>
      <c r="P46" s="8">
        <f t="shared" ref="P46:T46" si="35">$G$46*J46</f>
        <v>450000</v>
      </c>
      <c r="Q46" s="8">
        <f t="shared" si="35"/>
        <v>450000</v>
      </c>
      <c r="R46" s="8">
        <f t="shared" si="35"/>
        <v>450000</v>
      </c>
      <c r="S46" s="8">
        <f t="shared" si="35"/>
        <v>450000</v>
      </c>
      <c r="T46" s="8">
        <f t="shared" si="35"/>
        <v>450000</v>
      </c>
    </row>
    <row r="47" spans="1:20" x14ac:dyDescent="0.25"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C48" t="s">
        <v>28</v>
      </c>
    </row>
    <row r="49" spans="1:20" x14ac:dyDescent="0.25">
      <c r="B49" s="1">
        <v>1</v>
      </c>
      <c r="C49" t="s">
        <v>31</v>
      </c>
      <c r="D49" s="13">
        <f>D26</f>
        <v>30</v>
      </c>
      <c r="E49" s="13">
        <f t="shared" ref="E49:E52" si="36">E26</f>
        <v>1</v>
      </c>
      <c r="F49" s="4" t="s">
        <v>38</v>
      </c>
      <c r="G49" s="4">
        <f t="shared" ref="G49:G52" si="37">D49*E49</f>
        <v>30</v>
      </c>
      <c r="H49" s="1" t="s">
        <v>36</v>
      </c>
    </row>
    <row r="50" spans="1:20" x14ac:dyDescent="0.25">
      <c r="B50" s="1">
        <v>2</v>
      </c>
      <c r="C50" t="s">
        <v>29</v>
      </c>
      <c r="D50" s="13">
        <f t="shared" ref="D50:E50" si="38">D27</f>
        <v>30</v>
      </c>
      <c r="E50" s="13">
        <f t="shared" si="36"/>
        <v>1</v>
      </c>
      <c r="F50" s="4" t="s">
        <v>38</v>
      </c>
      <c r="G50" s="4">
        <f t="shared" si="37"/>
        <v>30</v>
      </c>
      <c r="H50" s="1" t="s">
        <v>36</v>
      </c>
    </row>
    <row r="51" spans="1:20" x14ac:dyDescent="0.25">
      <c r="B51" s="1">
        <v>3</v>
      </c>
      <c r="C51" t="s">
        <v>30</v>
      </c>
      <c r="D51" s="13">
        <f t="shared" ref="D51:E51" si="39">D28</f>
        <v>30</v>
      </c>
      <c r="E51" s="13">
        <f t="shared" si="36"/>
        <v>1</v>
      </c>
      <c r="F51" s="4" t="s">
        <v>38</v>
      </c>
      <c r="G51" s="4">
        <f t="shared" si="37"/>
        <v>30</v>
      </c>
      <c r="H51" s="1" t="s">
        <v>36</v>
      </c>
    </row>
    <row r="52" spans="1:20" x14ac:dyDescent="0.25">
      <c r="B52" s="1">
        <v>4</v>
      </c>
      <c r="C52" t="s">
        <v>47</v>
      </c>
      <c r="D52" s="13">
        <f t="shared" ref="D52:E52" si="40">D29</f>
        <v>30</v>
      </c>
      <c r="E52" s="13">
        <f t="shared" si="36"/>
        <v>1</v>
      </c>
      <c r="F52" s="4" t="s">
        <v>38</v>
      </c>
      <c r="G52" s="4">
        <f t="shared" si="37"/>
        <v>30</v>
      </c>
      <c r="H52" s="1" t="s">
        <v>36</v>
      </c>
    </row>
    <row r="55" spans="1:20" x14ac:dyDescent="0.25">
      <c r="A55" t="s">
        <v>78</v>
      </c>
      <c r="O55" s="8">
        <f>SUM(O58:O75)</f>
        <v>7750000</v>
      </c>
      <c r="P55" s="8">
        <f>SUM(P58:P75)</f>
        <v>11550000</v>
      </c>
      <c r="Q55" s="8">
        <f>SUM(Q58:Q75)</f>
        <v>9350000</v>
      </c>
      <c r="R55" s="8">
        <f>SUM(R58:R75)</f>
        <v>6850000</v>
      </c>
      <c r="S55" s="8">
        <f>SUM(S58:S75)</f>
        <v>9350000</v>
      </c>
      <c r="T55" s="8">
        <f>SUM(T58:T75)</f>
        <v>9350000</v>
      </c>
    </row>
    <row r="56" spans="1:20" x14ac:dyDescent="0.25">
      <c r="A56" s="10" t="s">
        <v>6</v>
      </c>
      <c r="B56" s="10"/>
      <c r="C56" s="9" t="s">
        <v>7</v>
      </c>
      <c r="D56" s="9" t="s">
        <v>34</v>
      </c>
      <c r="E56" s="9" t="s">
        <v>49</v>
      </c>
      <c r="F56" s="9" t="s">
        <v>11</v>
      </c>
      <c r="G56" s="9"/>
      <c r="H56" s="9" t="s">
        <v>10</v>
      </c>
      <c r="I56" s="10" t="s">
        <v>12</v>
      </c>
      <c r="J56" s="10"/>
      <c r="K56" s="10"/>
      <c r="L56" s="10"/>
      <c r="M56" s="10"/>
      <c r="N56" s="10"/>
      <c r="O56" s="10" t="s">
        <v>33</v>
      </c>
      <c r="P56" s="10"/>
      <c r="Q56" s="10"/>
      <c r="R56" s="10"/>
      <c r="S56" s="10"/>
      <c r="T56" s="10"/>
    </row>
    <row r="57" spans="1:20" x14ac:dyDescent="0.25">
      <c r="A57" s="5"/>
      <c r="B57" s="5"/>
      <c r="C57" s="5" t="s">
        <v>22</v>
      </c>
      <c r="D57" s="5"/>
      <c r="E57" s="5"/>
      <c r="F57" s="9"/>
      <c r="G57" s="9"/>
      <c r="H57" s="9"/>
      <c r="I57" s="3" t="s">
        <v>13</v>
      </c>
      <c r="J57" s="3" t="s">
        <v>14</v>
      </c>
      <c r="K57" s="3" t="s">
        <v>15</v>
      </c>
      <c r="L57" s="3" t="s">
        <v>16</v>
      </c>
      <c r="M57" s="3" t="s">
        <v>17</v>
      </c>
      <c r="N57" s="3" t="s">
        <v>18</v>
      </c>
      <c r="O57" s="2" t="s">
        <v>13</v>
      </c>
      <c r="P57" s="2" t="s">
        <v>14</v>
      </c>
      <c r="Q57" s="2" t="s">
        <v>15</v>
      </c>
      <c r="R57" s="2" t="s">
        <v>16</v>
      </c>
      <c r="S57" s="2" t="s">
        <v>17</v>
      </c>
      <c r="T57" s="2" t="s">
        <v>18</v>
      </c>
    </row>
    <row r="58" spans="1:20" x14ac:dyDescent="0.25">
      <c r="B58" s="1">
        <v>1</v>
      </c>
      <c r="C58" t="s">
        <v>43</v>
      </c>
      <c r="D58" s="12">
        <f>D36</f>
        <v>0</v>
      </c>
      <c r="E58" s="12">
        <f t="shared" ref="E58:G58" si="41">E36</f>
        <v>0</v>
      </c>
      <c r="F58" s="12">
        <f t="shared" si="41"/>
        <v>8</v>
      </c>
      <c r="G58" s="12">
        <f t="shared" si="41"/>
        <v>0</v>
      </c>
      <c r="H58" s="1" t="s">
        <v>32</v>
      </c>
      <c r="I58" s="7">
        <f>I36-I13</f>
        <v>400000</v>
      </c>
      <c r="J58" s="7">
        <f t="shared" ref="J58:N58" si="42">J36-J13</f>
        <v>800000</v>
      </c>
      <c r="K58" s="7">
        <f t="shared" si="42"/>
        <v>600000</v>
      </c>
      <c r="L58" s="7">
        <f t="shared" si="42"/>
        <v>300000</v>
      </c>
      <c r="M58" s="7">
        <f t="shared" si="42"/>
        <v>600000</v>
      </c>
      <c r="N58" s="7">
        <f t="shared" si="42"/>
        <v>600000</v>
      </c>
      <c r="O58" s="8">
        <f>$F$36*I58</f>
        <v>3200000</v>
      </c>
      <c r="P58" s="8">
        <f t="shared" ref="P58" si="43">$F$36*J58</f>
        <v>6400000</v>
      </c>
      <c r="Q58" s="8">
        <f t="shared" ref="Q58" si="44">$F$36*K58</f>
        <v>4800000</v>
      </c>
      <c r="R58" s="8">
        <f t="shared" ref="R58" si="45">$F$36*L58</f>
        <v>2400000</v>
      </c>
      <c r="S58" s="8">
        <f t="shared" ref="S58" si="46">$F$36*M58</f>
        <v>4800000</v>
      </c>
      <c r="T58" s="8">
        <f t="shared" ref="T58" si="47">$F$36*N58</f>
        <v>4800000</v>
      </c>
    </row>
    <row r="59" spans="1:20" x14ac:dyDescent="0.25">
      <c r="B59" s="1">
        <v>2</v>
      </c>
      <c r="C59" t="s">
        <v>44</v>
      </c>
      <c r="D59" s="12">
        <f t="shared" ref="D59:G59" si="48">D37</f>
        <v>0</v>
      </c>
      <c r="E59" s="12">
        <f t="shared" si="48"/>
        <v>0</v>
      </c>
      <c r="F59" s="12">
        <f t="shared" si="48"/>
        <v>1</v>
      </c>
      <c r="G59" s="12">
        <f t="shared" si="48"/>
        <v>0</v>
      </c>
      <c r="H59" s="1" t="s">
        <v>34</v>
      </c>
      <c r="I59" s="7">
        <f t="shared" ref="I59:N59" si="49">I37-I14</f>
        <v>400000</v>
      </c>
      <c r="J59" s="7">
        <f t="shared" si="49"/>
        <v>400000</v>
      </c>
      <c r="K59" s="7">
        <f t="shared" si="49"/>
        <v>400000</v>
      </c>
      <c r="L59" s="7">
        <f t="shared" si="49"/>
        <v>300000</v>
      </c>
      <c r="M59" s="7">
        <f t="shared" si="49"/>
        <v>400000</v>
      </c>
      <c r="N59" s="7">
        <f t="shared" si="49"/>
        <v>400000</v>
      </c>
      <c r="O59" s="8">
        <f>$F$37*I59</f>
        <v>400000</v>
      </c>
      <c r="P59" s="8">
        <f t="shared" ref="P59" si="50">$F$37*J59</f>
        <v>400000</v>
      </c>
      <c r="Q59" s="8">
        <f t="shared" ref="Q59" si="51">$F$37*K59</f>
        <v>400000</v>
      </c>
      <c r="R59" s="8">
        <f t="shared" ref="R59" si="52">$F$37*L59</f>
        <v>300000</v>
      </c>
      <c r="S59" s="8">
        <f t="shared" ref="S59" si="53">$F$37*M59</f>
        <v>400000</v>
      </c>
      <c r="T59" s="8">
        <f t="shared" ref="T59" si="54">$F$37*N59</f>
        <v>400000</v>
      </c>
    </row>
    <row r="60" spans="1:20" x14ac:dyDescent="0.25">
      <c r="B60" s="1">
        <v>3</v>
      </c>
      <c r="C60" t="s">
        <v>45</v>
      </c>
      <c r="D60" s="12">
        <f t="shared" ref="D60:G60" si="55">D38</f>
        <v>0</v>
      </c>
      <c r="E60" s="12">
        <f t="shared" si="55"/>
        <v>0</v>
      </c>
      <c r="F60" s="12">
        <f t="shared" si="55"/>
        <v>2</v>
      </c>
      <c r="G60" s="12">
        <f t="shared" si="55"/>
        <v>0</v>
      </c>
      <c r="H60" s="1" t="s">
        <v>34</v>
      </c>
      <c r="I60" s="7">
        <f t="shared" ref="I60:N60" si="56">I38-I15</f>
        <v>200000</v>
      </c>
      <c r="J60" s="7">
        <f t="shared" si="56"/>
        <v>200000</v>
      </c>
      <c r="K60" s="7">
        <f t="shared" si="56"/>
        <v>200000</v>
      </c>
      <c r="L60" s="7">
        <f t="shared" si="56"/>
        <v>200000</v>
      </c>
      <c r="M60" s="7">
        <f t="shared" si="56"/>
        <v>200000</v>
      </c>
      <c r="N60" s="7">
        <f t="shared" si="56"/>
        <v>200000</v>
      </c>
      <c r="O60" s="8">
        <f>$F$38*I60</f>
        <v>400000</v>
      </c>
      <c r="P60" s="8">
        <f t="shared" ref="P60" si="57">$F$38*J60</f>
        <v>400000</v>
      </c>
      <c r="Q60" s="8">
        <f t="shared" ref="Q60" si="58">$F$38*K60</f>
        <v>400000</v>
      </c>
      <c r="R60" s="8">
        <f t="shared" ref="R60" si="59">$F$38*L60</f>
        <v>400000</v>
      </c>
      <c r="S60" s="8">
        <f t="shared" ref="S60" si="60">$F$38*M60</f>
        <v>400000</v>
      </c>
      <c r="T60" s="8">
        <f t="shared" ref="T60" si="61">$F$38*N60</f>
        <v>400000</v>
      </c>
    </row>
    <row r="61" spans="1:20" x14ac:dyDescent="0.25">
      <c r="B61" s="1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B62" s="1"/>
      <c r="C62" t="s">
        <v>23</v>
      </c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B63" s="1">
        <v>1</v>
      </c>
      <c r="C63" t="s">
        <v>24</v>
      </c>
      <c r="D63" s="13">
        <f t="shared" ref="D63" si="62">D41</f>
        <v>30</v>
      </c>
      <c r="E63" s="13">
        <f t="shared" ref="E63:G63" si="63">E41</f>
        <v>1</v>
      </c>
      <c r="F63" s="13">
        <f t="shared" si="63"/>
        <v>0</v>
      </c>
      <c r="G63" s="13">
        <f t="shared" si="63"/>
        <v>30</v>
      </c>
      <c r="H63" s="1" t="s">
        <v>35</v>
      </c>
      <c r="I63" s="7">
        <f>I41-I18</f>
        <v>60000</v>
      </c>
      <c r="J63" s="7">
        <f t="shared" ref="J63:T63" si="64">J41-J18</f>
        <v>60000</v>
      </c>
      <c r="K63" s="7">
        <f t="shared" si="64"/>
        <v>60000</v>
      </c>
      <c r="L63" s="7">
        <f t="shared" si="64"/>
        <v>60000</v>
      </c>
      <c r="M63" s="7">
        <f t="shared" si="64"/>
        <v>60000</v>
      </c>
      <c r="N63" s="7">
        <f t="shared" si="64"/>
        <v>60000</v>
      </c>
      <c r="O63" s="7">
        <f t="shared" si="64"/>
        <v>1800000</v>
      </c>
      <c r="P63" s="7">
        <f t="shared" si="64"/>
        <v>1800000</v>
      </c>
      <c r="Q63" s="7">
        <f t="shared" si="64"/>
        <v>1800000</v>
      </c>
      <c r="R63" s="7">
        <f t="shared" si="64"/>
        <v>1800000</v>
      </c>
      <c r="S63" s="7">
        <f t="shared" si="64"/>
        <v>1800000</v>
      </c>
      <c r="T63" s="7">
        <f t="shared" si="64"/>
        <v>1800000</v>
      </c>
    </row>
    <row r="64" spans="1:20" x14ac:dyDescent="0.25">
      <c r="B64" s="1">
        <v>2</v>
      </c>
      <c r="C64" t="s">
        <v>46</v>
      </c>
      <c r="D64" s="13">
        <f t="shared" ref="D64" si="65">D42</f>
        <v>30</v>
      </c>
      <c r="E64" s="13">
        <f t="shared" ref="D64:G64" si="66">E42</f>
        <v>1</v>
      </c>
      <c r="F64" s="13">
        <f t="shared" si="66"/>
        <v>0</v>
      </c>
      <c r="G64" s="13">
        <f t="shared" si="66"/>
        <v>30</v>
      </c>
      <c r="H64" s="1" t="s">
        <v>36</v>
      </c>
      <c r="I64" s="7">
        <f t="shared" ref="I64:T64" si="67">I42-I19</f>
        <v>60000</v>
      </c>
      <c r="J64" s="7">
        <f t="shared" si="67"/>
        <v>80000</v>
      </c>
      <c r="K64" s="7">
        <f t="shared" si="67"/>
        <v>60000</v>
      </c>
      <c r="L64" s="7">
        <f t="shared" si="67"/>
        <v>60000</v>
      </c>
      <c r="M64" s="7">
        <f t="shared" si="67"/>
        <v>60000</v>
      </c>
      <c r="N64" s="7">
        <f t="shared" si="67"/>
        <v>60000</v>
      </c>
      <c r="O64" s="7">
        <f t="shared" si="67"/>
        <v>1800000</v>
      </c>
      <c r="P64" s="7">
        <f t="shared" si="67"/>
        <v>2400000</v>
      </c>
      <c r="Q64" s="7">
        <f t="shared" si="67"/>
        <v>1800000</v>
      </c>
      <c r="R64" s="7">
        <f t="shared" si="67"/>
        <v>1800000</v>
      </c>
      <c r="S64" s="7">
        <f t="shared" si="67"/>
        <v>1800000</v>
      </c>
      <c r="T64" s="7">
        <f t="shared" si="67"/>
        <v>1800000</v>
      </c>
    </row>
    <row r="65" spans="2:20" x14ac:dyDescent="0.25">
      <c r="B65" s="1">
        <v>3</v>
      </c>
      <c r="C65" t="s">
        <v>25</v>
      </c>
      <c r="D65" s="13">
        <f t="shared" ref="D65:G65" si="68">D43</f>
        <v>0</v>
      </c>
      <c r="E65" s="13">
        <f t="shared" si="68"/>
        <v>0</v>
      </c>
      <c r="F65" s="13" t="str">
        <f t="shared" si="68"/>
        <v>0*</v>
      </c>
      <c r="G65" s="13">
        <f t="shared" si="68"/>
        <v>0</v>
      </c>
      <c r="H65" s="1" t="s">
        <v>37</v>
      </c>
      <c r="I65" s="7">
        <f t="shared" ref="I65:T65" si="69">I43-I20</f>
        <v>1040000</v>
      </c>
      <c r="J65" s="7">
        <f t="shared" si="69"/>
        <v>1040000</v>
      </c>
      <c r="K65" s="7">
        <f t="shared" si="69"/>
        <v>1040000</v>
      </c>
      <c r="L65" s="7">
        <f t="shared" si="69"/>
        <v>1040000</v>
      </c>
      <c r="M65" s="7">
        <f t="shared" si="69"/>
        <v>1040000</v>
      </c>
      <c r="N65" s="7">
        <f t="shared" si="69"/>
        <v>1040000</v>
      </c>
      <c r="O65" s="7">
        <f t="shared" si="69"/>
        <v>0</v>
      </c>
      <c r="P65" s="7">
        <f t="shared" si="69"/>
        <v>0</v>
      </c>
      <c r="Q65" s="7">
        <f t="shared" si="69"/>
        <v>0</v>
      </c>
      <c r="R65" s="7">
        <f t="shared" si="69"/>
        <v>0</v>
      </c>
      <c r="S65" s="7">
        <f t="shared" si="69"/>
        <v>0</v>
      </c>
      <c r="T65" s="7">
        <f t="shared" si="69"/>
        <v>0</v>
      </c>
    </row>
    <row r="66" spans="2:20" x14ac:dyDescent="0.25">
      <c r="B66" s="1">
        <v>4</v>
      </c>
      <c r="C66" t="s">
        <v>26</v>
      </c>
      <c r="D66" s="13">
        <f t="shared" ref="D66" si="70">D44</f>
        <v>0</v>
      </c>
      <c r="E66" s="13">
        <f t="shared" ref="D66:G66" si="71">E44</f>
        <v>0</v>
      </c>
      <c r="F66" s="13" t="str">
        <f t="shared" si="71"/>
        <v>0*</v>
      </c>
      <c r="G66" s="13">
        <f t="shared" si="71"/>
        <v>0</v>
      </c>
      <c r="H66" s="1" t="s">
        <v>9</v>
      </c>
      <c r="I66" s="7">
        <f t="shared" ref="I66:T66" si="72">I44-I21</f>
        <v>240000</v>
      </c>
      <c r="J66" s="7">
        <f t="shared" si="72"/>
        <v>240000</v>
      </c>
      <c r="K66" s="7">
        <f t="shared" si="72"/>
        <v>240000</v>
      </c>
      <c r="L66" s="7">
        <f t="shared" si="72"/>
        <v>240000</v>
      </c>
      <c r="M66" s="7">
        <f t="shared" si="72"/>
        <v>240000</v>
      </c>
      <c r="N66" s="7">
        <f t="shared" si="72"/>
        <v>240000</v>
      </c>
      <c r="O66" s="7">
        <f t="shared" si="72"/>
        <v>0</v>
      </c>
      <c r="P66" s="7">
        <f t="shared" si="72"/>
        <v>0</v>
      </c>
      <c r="Q66" s="7">
        <f t="shared" si="72"/>
        <v>0</v>
      </c>
      <c r="R66" s="7">
        <f t="shared" si="72"/>
        <v>0</v>
      </c>
      <c r="S66" s="7">
        <f t="shared" si="72"/>
        <v>0</v>
      </c>
      <c r="T66" s="7">
        <f t="shared" si="72"/>
        <v>0</v>
      </c>
    </row>
    <row r="67" spans="2:20" x14ac:dyDescent="0.25">
      <c r="B67" s="1">
        <v>5</v>
      </c>
      <c r="C67" t="s">
        <v>27</v>
      </c>
      <c r="D67" s="13">
        <f t="shared" ref="D67" si="73">D45</f>
        <v>0</v>
      </c>
      <c r="E67" s="13">
        <f t="shared" ref="D67:G67" si="74">E45</f>
        <v>0</v>
      </c>
      <c r="F67" s="13" t="str">
        <f t="shared" si="74"/>
        <v>0*</v>
      </c>
      <c r="G67" s="13">
        <f t="shared" si="74"/>
        <v>0</v>
      </c>
      <c r="H67" s="1" t="s">
        <v>36</v>
      </c>
      <c r="I67" s="7">
        <f t="shared" ref="I67:T67" si="75">I45-I22</f>
        <v>20000</v>
      </c>
      <c r="J67" s="7">
        <f t="shared" si="75"/>
        <v>20000</v>
      </c>
      <c r="K67" s="7">
        <f t="shared" si="75"/>
        <v>20000</v>
      </c>
      <c r="L67" s="7">
        <f t="shared" si="75"/>
        <v>20000</v>
      </c>
      <c r="M67" s="7">
        <f t="shared" si="75"/>
        <v>20000</v>
      </c>
      <c r="N67" s="7">
        <f t="shared" si="75"/>
        <v>20000</v>
      </c>
      <c r="O67" s="7">
        <f t="shared" si="75"/>
        <v>0</v>
      </c>
      <c r="P67" s="7">
        <f t="shared" si="75"/>
        <v>0</v>
      </c>
      <c r="Q67" s="7">
        <f t="shared" si="75"/>
        <v>0</v>
      </c>
      <c r="R67" s="7">
        <f t="shared" si="75"/>
        <v>0</v>
      </c>
      <c r="S67" s="7">
        <f t="shared" si="75"/>
        <v>0</v>
      </c>
      <c r="T67" s="7">
        <f t="shared" si="75"/>
        <v>0</v>
      </c>
    </row>
    <row r="68" spans="2:20" x14ac:dyDescent="0.25">
      <c r="B68" s="1">
        <v>6</v>
      </c>
      <c r="C68" t="s">
        <v>48</v>
      </c>
      <c r="D68" s="13">
        <f t="shared" ref="D68" si="76">D46</f>
        <v>30</v>
      </c>
      <c r="E68" s="13">
        <f t="shared" ref="D68:G68" si="77">E46</f>
        <v>1</v>
      </c>
      <c r="F68" s="13">
        <f t="shared" si="77"/>
        <v>0</v>
      </c>
      <c r="G68" s="13">
        <f t="shared" si="77"/>
        <v>30</v>
      </c>
      <c r="H68" s="1" t="s">
        <v>49</v>
      </c>
      <c r="I68" s="7">
        <f t="shared" ref="I68:T68" si="78">I46-I23</f>
        <v>5000</v>
      </c>
      <c r="J68" s="7">
        <f t="shared" si="78"/>
        <v>5000</v>
      </c>
      <c r="K68" s="7">
        <f t="shared" si="78"/>
        <v>5000</v>
      </c>
      <c r="L68" s="7">
        <f t="shared" si="78"/>
        <v>5000</v>
      </c>
      <c r="M68" s="7">
        <f t="shared" si="78"/>
        <v>5000</v>
      </c>
      <c r="N68" s="7">
        <f t="shared" si="78"/>
        <v>5000</v>
      </c>
      <c r="O68" s="7">
        <f t="shared" si="78"/>
        <v>150000</v>
      </c>
      <c r="P68" s="7">
        <f t="shared" si="78"/>
        <v>150000</v>
      </c>
      <c r="Q68" s="7">
        <f t="shared" si="78"/>
        <v>150000</v>
      </c>
      <c r="R68" s="7">
        <f t="shared" si="78"/>
        <v>150000</v>
      </c>
      <c r="S68" s="7">
        <f t="shared" si="78"/>
        <v>150000</v>
      </c>
      <c r="T68" s="7">
        <f t="shared" si="78"/>
        <v>150000</v>
      </c>
    </row>
    <row r="69" spans="2:20" x14ac:dyDescent="0.25"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C70" t="s">
        <v>28</v>
      </c>
    </row>
    <row r="71" spans="2:20" x14ac:dyDescent="0.25">
      <c r="B71" s="1">
        <v>1</v>
      </c>
      <c r="C71" t="s">
        <v>31</v>
      </c>
      <c r="D71" s="13">
        <f>D49</f>
        <v>30</v>
      </c>
      <c r="E71" s="13">
        <f t="shared" ref="E71:G71" si="79">E49</f>
        <v>1</v>
      </c>
      <c r="F71" s="13" t="str">
        <f t="shared" si="79"/>
        <v>0*</v>
      </c>
      <c r="G71" s="13">
        <f t="shared" si="79"/>
        <v>30</v>
      </c>
      <c r="H71" s="1" t="s">
        <v>36</v>
      </c>
    </row>
    <row r="72" spans="2:20" x14ac:dyDescent="0.25">
      <c r="B72" s="1">
        <v>2</v>
      </c>
      <c r="C72" t="s">
        <v>29</v>
      </c>
      <c r="D72" s="13">
        <f t="shared" ref="D72:G72" si="80">D50</f>
        <v>30</v>
      </c>
      <c r="E72" s="13">
        <f t="shared" si="80"/>
        <v>1</v>
      </c>
      <c r="F72" s="13" t="str">
        <f t="shared" si="80"/>
        <v>0*</v>
      </c>
      <c r="G72" s="13">
        <f t="shared" si="80"/>
        <v>30</v>
      </c>
      <c r="H72" s="1" t="s">
        <v>36</v>
      </c>
    </row>
    <row r="73" spans="2:20" x14ac:dyDescent="0.25">
      <c r="B73" s="1">
        <v>3</v>
      </c>
      <c r="C73" t="s">
        <v>30</v>
      </c>
      <c r="D73" s="13">
        <f t="shared" ref="D73:G73" si="81">D51</f>
        <v>30</v>
      </c>
      <c r="E73" s="13">
        <f t="shared" si="81"/>
        <v>1</v>
      </c>
      <c r="F73" s="13" t="str">
        <f t="shared" si="81"/>
        <v>0*</v>
      </c>
      <c r="G73" s="13">
        <f t="shared" si="81"/>
        <v>30</v>
      </c>
      <c r="H73" s="1" t="s">
        <v>36</v>
      </c>
    </row>
    <row r="74" spans="2:20" x14ac:dyDescent="0.25">
      <c r="B74" s="1">
        <v>4</v>
      </c>
      <c r="C74" t="s">
        <v>47</v>
      </c>
      <c r="D74" s="13">
        <f t="shared" ref="D74:G74" si="82">D52</f>
        <v>30</v>
      </c>
      <c r="E74" s="13">
        <f t="shared" si="82"/>
        <v>1</v>
      </c>
      <c r="F74" s="13" t="str">
        <f t="shared" si="82"/>
        <v>0*</v>
      </c>
      <c r="G74" s="13">
        <f t="shared" si="82"/>
        <v>30</v>
      </c>
      <c r="H74" s="1" t="s">
        <v>36</v>
      </c>
    </row>
  </sheetData>
  <mergeCells count="17">
    <mergeCell ref="A56:B56"/>
    <mergeCell ref="I56:N56"/>
    <mergeCell ref="O56:T56"/>
    <mergeCell ref="F34:G35"/>
    <mergeCell ref="H34:H35"/>
    <mergeCell ref="E34:E35"/>
    <mergeCell ref="D34:D35"/>
    <mergeCell ref="A11:B11"/>
    <mergeCell ref="I11:N11"/>
    <mergeCell ref="O11:T11"/>
    <mergeCell ref="A34:B34"/>
    <mergeCell ref="I34:N34"/>
    <mergeCell ref="O34:T34"/>
    <mergeCell ref="D11:D12"/>
    <mergeCell ref="E11:E12"/>
    <mergeCell ref="F11:G12"/>
    <mergeCell ref="H11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workbookViewId="0">
      <selection activeCell="A14" sqref="A14"/>
    </sheetView>
  </sheetViews>
  <sheetFormatPr defaultRowHeight="15" x14ac:dyDescent="0.25"/>
  <cols>
    <col min="1" max="1" width="15.28515625" customWidth="1"/>
    <col min="2" max="2" width="4.140625" customWidth="1"/>
    <col min="3" max="3" width="30.7109375" customWidth="1"/>
    <col min="4" max="4" width="9.42578125" customWidth="1"/>
    <col min="5" max="5" width="10.140625" style="1" bestFit="1" customWidth="1"/>
    <col min="6" max="6" width="10.5703125" style="1" bestFit="1" customWidth="1"/>
    <col min="7" max="7" width="11.5703125" style="1" bestFit="1" customWidth="1"/>
    <col min="8" max="8" width="10.5703125" bestFit="1" customWidth="1"/>
    <col min="9" max="9" width="13.28515625" customWidth="1"/>
    <col min="10" max="11" width="14.5703125" customWidth="1"/>
    <col min="12" max="12" width="11.5703125" bestFit="1" customWidth="1"/>
    <col min="13" max="13" width="10.5703125" bestFit="1" customWidth="1"/>
    <col min="14" max="18" width="14.140625" customWidth="1"/>
  </cols>
  <sheetData>
    <row r="3" spans="1:13" x14ac:dyDescent="0.25">
      <c r="A3" t="s">
        <v>0</v>
      </c>
      <c r="B3" t="s">
        <v>52</v>
      </c>
    </row>
    <row r="4" spans="1:13" x14ac:dyDescent="0.25">
      <c r="A4" t="s">
        <v>2</v>
      </c>
      <c r="B4" t="s">
        <v>39</v>
      </c>
      <c r="I4" t="s">
        <v>55</v>
      </c>
      <c r="J4" t="s">
        <v>19</v>
      </c>
    </row>
    <row r="5" spans="1:13" x14ac:dyDescent="0.25">
      <c r="A5" t="s">
        <v>4</v>
      </c>
      <c r="B5" t="s">
        <v>40</v>
      </c>
      <c r="I5" t="s">
        <v>54</v>
      </c>
      <c r="J5" t="s">
        <v>20</v>
      </c>
    </row>
    <row r="6" spans="1:13" x14ac:dyDescent="0.25">
      <c r="A6" t="s">
        <v>5</v>
      </c>
      <c r="B6" t="s">
        <v>41</v>
      </c>
      <c r="I6" t="s">
        <v>53</v>
      </c>
      <c r="J6" t="s">
        <v>21</v>
      </c>
    </row>
    <row r="7" spans="1:13" x14ac:dyDescent="0.25">
      <c r="A7" t="s">
        <v>8</v>
      </c>
      <c r="B7" t="s">
        <v>42</v>
      </c>
    </row>
    <row r="9" spans="1:13" x14ac:dyDescent="0.25">
      <c r="A9" t="s">
        <v>50</v>
      </c>
    </row>
    <row r="10" spans="1:13" x14ac:dyDescent="0.25">
      <c r="A10" s="10" t="s">
        <v>6</v>
      </c>
      <c r="B10" s="10"/>
      <c r="C10" s="9" t="s">
        <v>7</v>
      </c>
      <c r="D10" s="9" t="s">
        <v>49</v>
      </c>
      <c r="E10" s="9" t="s">
        <v>10</v>
      </c>
      <c r="F10" s="10" t="s">
        <v>12</v>
      </c>
      <c r="G10" s="10"/>
      <c r="H10" s="10"/>
      <c r="I10" s="10"/>
      <c r="J10" s="10"/>
      <c r="K10" s="10"/>
      <c r="L10" s="10"/>
      <c r="M10" s="10"/>
    </row>
    <row r="11" spans="1:13" x14ac:dyDescent="0.25">
      <c r="A11" s="5"/>
      <c r="B11" s="5"/>
      <c r="C11" s="5" t="s">
        <v>22</v>
      </c>
      <c r="D11" s="5"/>
      <c r="E11" s="9"/>
      <c r="F11" s="3" t="s">
        <v>13</v>
      </c>
      <c r="G11" s="3" t="s">
        <v>14</v>
      </c>
      <c r="H11" s="3" t="s">
        <v>15</v>
      </c>
      <c r="I11" s="3" t="s">
        <v>53</v>
      </c>
      <c r="J11" s="3" t="s">
        <v>54</v>
      </c>
      <c r="K11" s="3" t="s">
        <v>55</v>
      </c>
      <c r="L11" s="3" t="s">
        <v>17</v>
      </c>
      <c r="M11" s="3" t="s">
        <v>18</v>
      </c>
    </row>
    <row r="12" spans="1:13" x14ac:dyDescent="0.25">
      <c r="B12" s="1">
        <v>1</v>
      </c>
      <c r="C12" t="s">
        <v>43</v>
      </c>
      <c r="D12" s="12">
        <v>1</v>
      </c>
      <c r="E12" s="1" t="s">
        <v>49</v>
      </c>
      <c r="F12" s="7">
        <v>5000000</v>
      </c>
      <c r="G12" s="7">
        <v>10000000</v>
      </c>
      <c r="H12" s="7">
        <v>5000000</v>
      </c>
      <c r="I12" s="8">
        <v>10000000</v>
      </c>
      <c r="J12" s="8">
        <v>7500000</v>
      </c>
      <c r="K12" s="7">
        <v>5000000</v>
      </c>
      <c r="L12" s="7">
        <v>10000000</v>
      </c>
      <c r="M12" s="7">
        <v>5000000</v>
      </c>
    </row>
    <row r="13" spans="1:13" x14ac:dyDescent="0.25">
      <c r="B13" s="1"/>
      <c r="F13" s="7"/>
      <c r="G13" s="7"/>
      <c r="H13" s="8"/>
      <c r="I13" s="8"/>
      <c r="J13" s="8"/>
      <c r="K13" s="8"/>
      <c r="L13" s="8"/>
      <c r="M13" s="8"/>
    </row>
    <row r="14" spans="1:13" x14ac:dyDescent="0.25">
      <c r="I14" s="7"/>
      <c r="J14" s="7"/>
      <c r="K14" s="7"/>
    </row>
    <row r="16" spans="1:13" x14ac:dyDescent="0.25">
      <c r="A16" t="s">
        <v>51</v>
      </c>
    </row>
    <row r="17" spans="1:13" x14ac:dyDescent="0.25">
      <c r="A17" s="10" t="s">
        <v>6</v>
      </c>
      <c r="B17" s="10"/>
      <c r="C17" s="9" t="s">
        <v>7</v>
      </c>
      <c r="D17" s="9" t="s">
        <v>49</v>
      </c>
      <c r="E17" s="9" t="s">
        <v>10</v>
      </c>
      <c r="F17" s="10" t="s">
        <v>12</v>
      </c>
      <c r="G17" s="10"/>
      <c r="H17" s="10"/>
      <c r="I17" s="10"/>
      <c r="J17" s="10"/>
      <c r="K17" s="10"/>
      <c r="L17" s="10"/>
      <c r="M17" s="10"/>
    </row>
    <row r="18" spans="1:13" x14ac:dyDescent="0.25">
      <c r="A18" s="5"/>
      <c r="B18" s="5"/>
      <c r="C18" s="5" t="s">
        <v>22</v>
      </c>
      <c r="D18" s="5"/>
      <c r="E18" s="9"/>
      <c r="F18" s="3" t="s">
        <v>13</v>
      </c>
      <c r="G18" s="3" t="s">
        <v>14</v>
      </c>
      <c r="H18" s="3" t="s">
        <v>15</v>
      </c>
      <c r="I18" s="3" t="s">
        <v>16</v>
      </c>
      <c r="J18" s="3" t="s">
        <v>16</v>
      </c>
      <c r="K18" s="3" t="s">
        <v>16</v>
      </c>
      <c r="L18" s="3" t="s">
        <v>17</v>
      </c>
      <c r="M18" s="3" t="s">
        <v>18</v>
      </c>
    </row>
    <row r="19" spans="1:13" x14ac:dyDescent="0.25">
      <c r="B19" s="1">
        <v>1</v>
      </c>
      <c r="C19" t="s">
        <v>43</v>
      </c>
      <c r="D19" s="12">
        <v>1</v>
      </c>
      <c r="E19" s="1" t="s">
        <v>49</v>
      </c>
      <c r="F19" s="7">
        <f>F12*140%</f>
        <v>7000000</v>
      </c>
      <c r="G19" s="7">
        <f t="shared" ref="G19:M19" si="0">G12*140%</f>
        <v>14000000</v>
      </c>
      <c r="H19" s="7">
        <f t="shared" si="0"/>
        <v>7000000</v>
      </c>
      <c r="I19" s="7">
        <f t="shared" ref="I19:J19" si="1">I12*140%</f>
        <v>14000000</v>
      </c>
      <c r="J19" s="7">
        <f t="shared" si="1"/>
        <v>10500000</v>
      </c>
      <c r="K19" s="7">
        <f t="shared" si="0"/>
        <v>7000000</v>
      </c>
      <c r="L19" s="7">
        <f t="shared" si="0"/>
        <v>14000000</v>
      </c>
      <c r="M19" s="7">
        <f t="shared" si="0"/>
        <v>7000000</v>
      </c>
    </row>
    <row r="23" spans="1:13" x14ac:dyDescent="0.25">
      <c r="A23" t="s">
        <v>78</v>
      </c>
    </row>
    <row r="24" spans="1:13" x14ac:dyDescent="0.25">
      <c r="A24" s="10" t="s">
        <v>6</v>
      </c>
      <c r="B24" s="10"/>
      <c r="C24" s="9" t="s">
        <v>7</v>
      </c>
      <c r="D24" s="9" t="s">
        <v>49</v>
      </c>
      <c r="E24" s="9" t="s">
        <v>10</v>
      </c>
      <c r="F24" s="10" t="s">
        <v>12</v>
      </c>
      <c r="G24" s="10"/>
      <c r="H24" s="10"/>
      <c r="I24" s="10"/>
      <c r="J24" s="10"/>
      <c r="K24" s="10"/>
      <c r="L24" s="10"/>
      <c r="M24" s="10"/>
    </row>
    <row r="25" spans="1:13" x14ac:dyDescent="0.25">
      <c r="A25" s="5"/>
      <c r="B25" s="5"/>
      <c r="C25" s="5" t="s">
        <v>22</v>
      </c>
      <c r="D25" s="5"/>
      <c r="E25" s="9"/>
      <c r="F25" s="3" t="s">
        <v>13</v>
      </c>
      <c r="G25" s="3" t="s">
        <v>14</v>
      </c>
      <c r="H25" s="3" t="s">
        <v>15</v>
      </c>
      <c r="I25" s="3" t="s">
        <v>16</v>
      </c>
      <c r="J25" s="3" t="s">
        <v>16</v>
      </c>
      <c r="K25" s="3" t="s">
        <v>16</v>
      </c>
      <c r="L25" s="3" t="s">
        <v>17</v>
      </c>
      <c r="M25" s="3" t="s">
        <v>18</v>
      </c>
    </row>
    <row r="26" spans="1:13" x14ac:dyDescent="0.25">
      <c r="B26" s="1">
        <v>1</v>
      </c>
      <c r="C26" t="s">
        <v>43</v>
      </c>
      <c r="D26" s="12">
        <v>1</v>
      </c>
      <c r="E26" s="1" t="s">
        <v>49</v>
      </c>
      <c r="F26" s="7">
        <f>F19-F12</f>
        <v>2000000</v>
      </c>
      <c r="G26" s="7">
        <f t="shared" ref="G26:M26" si="2">G19-G12</f>
        <v>4000000</v>
      </c>
      <c r="H26" s="7">
        <f t="shared" si="2"/>
        <v>2000000</v>
      </c>
      <c r="I26" s="7">
        <f t="shared" si="2"/>
        <v>4000000</v>
      </c>
      <c r="J26" s="7">
        <f t="shared" si="2"/>
        <v>3000000</v>
      </c>
      <c r="K26" s="7">
        <f t="shared" si="2"/>
        <v>2000000</v>
      </c>
      <c r="L26" s="7">
        <f t="shared" si="2"/>
        <v>4000000</v>
      </c>
      <c r="M26" s="7">
        <f t="shared" si="2"/>
        <v>2000000</v>
      </c>
    </row>
  </sheetData>
  <mergeCells count="6">
    <mergeCell ref="A24:B24"/>
    <mergeCell ref="F24:M24"/>
    <mergeCell ref="A10:B10"/>
    <mergeCell ref="F10:M10"/>
    <mergeCell ref="A17:B17"/>
    <mergeCell ref="F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J2" workbookViewId="0">
      <selection activeCell="W13" sqref="W13"/>
    </sheetView>
  </sheetViews>
  <sheetFormatPr defaultRowHeight="15" x14ac:dyDescent="0.25"/>
  <cols>
    <col min="1" max="1" width="15.28515625" customWidth="1"/>
    <col min="2" max="2" width="4.140625" customWidth="1"/>
    <col min="3" max="3" width="39.5703125" customWidth="1"/>
    <col min="4" max="4" width="7.7109375" customWidth="1"/>
    <col min="5" max="5" width="8" customWidth="1"/>
    <col min="6" max="7" width="8" style="1" customWidth="1"/>
    <col min="8" max="8" width="10.140625" style="1" bestFit="1" customWidth="1"/>
    <col min="9" max="10" width="10.5703125" style="1" bestFit="1" customWidth="1"/>
    <col min="11" max="14" width="10.5703125" bestFit="1" customWidth="1"/>
    <col min="15" max="25" width="14.140625" customWidth="1"/>
  </cols>
  <sheetData>
    <row r="1" spans="1:20" x14ac:dyDescent="0.25">
      <c r="N1" t="s">
        <v>19</v>
      </c>
    </row>
    <row r="2" spans="1:20" x14ac:dyDescent="0.25">
      <c r="N2" t="s">
        <v>20</v>
      </c>
    </row>
    <row r="3" spans="1:20" x14ac:dyDescent="0.25">
      <c r="A3" t="s">
        <v>0</v>
      </c>
      <c r="B3" t="s">
        <v>1</v>
      </c>
      <c r="C3" t="s">
        <v>3</v>
      </c>
      <c r="N3" t="s">
        <v>21</v>
      </c>
    </row>
    <row r="4" spans="1:20" x14ac:dyDescent="0.25">
      <c r="A4" t="s">
        <v>2</v>
      </c>
      <c r="F4" t="s">
        <v>39</v>
      </c>
      <c r="G4"/>
    </row>
    <row r="5" spans="1:20" x14ac:dyDescent="0.25">
      <c r="A5" t="s">
        <v>4</v>
      </c>
      <c r="F5" t="s">
        <v>40</v>
      </c>
      <c r="G5"/>
    </row>
    <row r="6" spans="1:20" x14ac:dyDescent="0.25">
      <c r="A6" t="s">
        <v>5</v>
      </c>
      <c r="F6" t="s">
        <v>41</v>
      </c>
      <c r="G6"/>
    </row>
    <row r="7" spans="1:20" x14ac:dyDescent="0.25">
      <c r="A7" t="s">
        <v>8</v>
      </c>
      <c r="F7" t="s">
        <v>42</v>
      </c>
      <c r="G7"/>
      <c r="O7" s="11"/>
      <c r="P7" s="11"/>
      <c r="Q7" s="11"/>
      <c r="R7" s="11"/>
      <c r="S7" s="11"/>
      <c r="T7" s="11"/>
    </row>
    <row r="8" spans="1:20" x14ac:dyDescent="0.25">
      <c r="F8"/>
      <c r="G8"/>
      <c r="O8" s="11"/>
      <c r="P8" s="11"/>
      <c r="Q8" s="11"/>
      <c r="R8" s="11"/>
      <c r="S8" s="11"/>
      <c r="T8" s="11"/>
    </row>
    <row r="9" spans="1:20" x14ac:dyDescent="0.25">
      <c r="A9" t="s">
        <v>50</v>
      </c>
      <c r="O9" s="8">
        <f>SUM(O12:O13)</f>
        <v>3500000</v>
      </c>
      <c r="P9" s="8">
        <f t="shared" ref="P9:T9" si="0">SUM(P12:P13)</f>
        <v>3500000</v>
      </c>
      <c r="Q9" s="8">
        <f t="shared" si="0"/>
        <v>3500000</v>
      </c>
      <c r="R9" s="8">
        <f t="shared" si="0"/>
        <v>3000000</v>
      </c>
      <c r="S9" s="8">
        <f t="shared" si="0"/>
        <v>3500000</v>
      </c>
      <c r="T9" s="8">
        <f t="shared" si="0"/>
        <v>3500000</v>
      </c>
    </row>
    <row r="10" spans="1:20" x14ac:dyDescent="0.25">
      <c r="A10" s="10" t="s">
        <v>6</v>
      </c>
      <c r="B10" s="10"/>
      <c r="C10" s="9" t="s">
        <v>7</v>
      </c>
      <c r="D10" s="10" t="s">
        <v>11</v>
      </c>
      <c r="E10" s="10"/>
      <c r="F10" s="10"/>
      <c r="G10" s="9"/>
      <c r="H10" s="9" t="s">
        <v>10</v>
      </c>
      <c r="I10" s="10" t="s">
        <v>12</v>
      </c>
      <c r="J10" s="10"/>
      <c r="K10" s="10"/>
      <c r="L10" s="10"/>
      <c r="M10" s="10"/>
      <c r="N10" s="10"/>
      <c r="O10" s="10" t="s">
        <v>33</v>
      </c>
      <c r="P10" s="10"/>
      <c r="Q10" s="10"/>
      <c r="R10" s="10"/>
      <c r="S10" s="10"/>
      <c r="T10" s="10"/>
    </row>
    <row r="11" spans="1:20" x14ac:dyDescent="0.25">
      <c r="A11" s="5"/>
      <c r="B11" s="5"/>
      <c r="C11" s="5" t="s">
        <v>22</v>
      </c>
      <c r="D11" s="9" t="s">
        <v>34</v>
      </c>
      <c r="E11" s="9" t="s">
        <v>49</v>
      </c>
      <c r="F11" s="9"/>
      <c r="G11" s="9"/>
      <c r="H11" s="9"/>
      <c r="I11" s="3" t="s">
        <v>13</v>
      </c>
      <c r="J11" s="3" t="s">
        <v>14</v>
      </c>
      <c r="K11" s="3" t="s">
        <v>15</v>
      </c>
      <c r="L11" s="3" t="s">
        <v>16</v>
      </c>
      <c r="M11" s="3" t="s">
        <v>17</v>
      </c>
      <c r="N11" s="3" t="s">
        <v>18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  <c r="T11" s="2" t="s">
        <v>18</v>
      </c>
    </row>
    <row r="12" spans="1:20" x14ac:dyDescent="0.25">
      <c r="B12" s="1">
        <v>1</v>
      </c>
      <c r="C12" t="s">
        <v>75</v>
      </c>
      <c r="D12" s="12">
        <v>1</v>
      </c>
      <c r="E12" s="12">
        <v>1</v>
      </c>
      <c r="F12" s="6">
        <f>D12*E12</f>
        <v>1</v>
      </c>
      <c r="G12" s="6"/>
      <c r="H12" s="1" t="s">
        <v>9</v>
      </c>
      <c r="I12" s="7">
        <v>2500000</v>
      </c>
      <c r="J12" s="7">
        <v>2500000</v>
      </c>
      <c r="K12" s="7">
        <v>2500000</v>
      </c>
      <c r="L12" s="7">
        <v>2500000</v>
      </c>
      <c r="M12" s="7">
        <v>2500000</v>
      </c>
      <c r="N12" s="7">
        <v>2500000</v>
      </c>
      <c r="O12" s="8">
        <f t="shared" ref="O12:T12" si="1">$F$12*I12</f>
        <v>2500000</v>
      </c>
      <c r="P12" s="8">
        <f t="shared" si="1"/>
        <v>2500000</v>
      </c>
      <c r="Q12" s="8">
        <f t="shared" si="1"/>
        <v>2500000</v>
      </c>
      <c r="R12" s="8">
        <f t="shared" si="1"/>
        <v>2500000</v>
      </c>
      <c r="S12" s="8">
        <f t="shared" si="1"/>
        <v>2500000</v>
      </c>
      <c r="T12" s="8">
        <f t="shared" si="1"/>
        <v>2500000</v>
      </c>
    </row>
    <row r="13" spans="1:20" x14ac:dyDescent="0.25">
      <c r="B13" s="1">
        <v>2</v>
      </c>
      <c r="C13" t="s">
        <v>82</v>
      </c>
      <c r="D13" s="13">
        <v>1</v>
      </c>
      <c r="E13" s="13">
        <v>1</v>
      </c>
      <c r="F13" s="16">
        <f>D13*E13</f>
        <v>1</v>
      </c>
      <c r="G13" s="16"/>
      <c r="H13" s="1" t="s">
        <v>83</v>
      </c>
      <c r="I13" s="8">
        <v>1000000</v>
      </c>
      <c r="J13" s="8">
        <v>1000000</v>
      </c>
      <c r="K13" s="8">
        <v>1000000</v>
      </c>
      <c r="L13" s="8">
        <v>500000</v>
      </c>
      <c r="M13" s="8">
        <v>1000000</v>
      </c>
      <c r="N13" s="8">
        <v>1000000</v>
      </c>
      <c r="O13" s="8">
        <f>F13*I13</f>
        <v>1000000</v>
      </c>
      <c r="P13" s="8">
        <f t="shared" ref="P13:T13" si="2">$F$13*J13</f>
        <v>1000000</v>
      </c>
      <c r="Q13" s="8">
        <f t="shared" si="2"/>
        <v>1000000</v>
      </c>
      <c r="R13" s="8">
        <f t="shared" si="2"/>
        <v>500000</v>
      </c>
      <c r="S13" s="8">
        <f t="shared" si="2"/>
        <v>1000000</v>
      </c>
      <c r="T13" s="8">
        <f t="shared" si="2"/>
        <v>1000000</v>
      </c>
    </row>
    <row r="17" spans="1:20" x14ac:dyDescent="0.25">
      <c r="A17" t="s">
        <v>51</v>
      </c>
      <c r="O17" s="8">
        <f>SUM(O20:O21)</f>
        <v>4000000</v>
      </c>
      <c r="P17" s="8">
        <f t="shared" ref="P17:T17" si="3">SUM(P20:P21)</f>
        <v>4000000</v>
      </c>
      <c r="Q17" s="8">
        <f t="shared" si="3"/>
        <v>4000000</v>
      </c>
      <c r="R17" s="8">
        <f t="shared" si="3"/>
        <v>3250000</v>
      </c>
      <c r="S17" s="8">
        <f t="shared" si="3"/>
        <v>4000000</v>
      </c>
      <c r="T17" s="8">
        <f t="shared" si="3"/>
        <v>4000000</v>
      </c>
    </row>
    <row r="18" spans="1:20" x14ac:dyDescent="0.25">
      <c r="A18" s="10" t="s">
        <v>6</v>
      </c>
      <c r="B18" s="10"/>
      <c r="C18" s="9" t="s">
        <v>7</v>
      </c>
      <c r="D18" s="9"/>
      <c r="E18" s="9"/>
      <c r="F18" s="9" t="s">
        <v>11</v>
      </c>
      <c r="G18" s="9"/>
      <c r="H18" s="9" t="s">
        <v>10</v>
      </c>
      <c r="I18" s="10" t="s">
        <v>12</v>
      </c>
      <c r="J18" s="10"/>
      <c r="K18" s="10"/>
      <c r="L18" s="10"/>
      <c r="M18" s="10"/>
      <c r="N18" s="10"/>
      <c r="O18" s="10" t="s">
        <v>33</v>
      </c>
      <c r="P18" s="10"/>
      <c r="Q18" s="10"/>
      <c r="R18" s="10"/>
      <c r="S18" s="10"/>
      <c r="T18" s="10"/>
    </row>
    <row r="19" spans="1:20" x14ac:dyDescent="0.25">
      <c r="A19" s="5"/>
      <c r="B19" s="5"/>
      <c r="C19" s="5" t="s">
        <v>22</v>
      </c>
      <c r="D19" s="5"/>
      <c r="E19" s="5"/>
      <c r="F19" s="9"/>
      <c r="G19" s="9"/>
      <c r="H19" s="9"/>
      <c r="I19" s="3" t="s">
        <v>13</v>
      </c>
      <c r="J19" s="3" t="s">
        <v>14</v>
      </c>
      <c r="K19" s="3" t="s">
        <v>15</v>
      </c>
      <c r="L19" s="3" t="s">
        <v>16</v>
      </c>
      <c r="M19" s="3" t="s">
        <v>17</v>
      </c>
      <c r="N19" s="3" t="s">
        <v>18</v>
      </c>
      <c r="O19" s="2" t="s">
        <v>13</v>
      </c>
      <c r="P19" s="2" t="s">
        <v>14</v>
      </c>
      <c r="Q19" s="2" t="s">
        <v>15</v>
      </c>
      <c r="R19" s="2" t="s">
        <v>16</v>
      </c>
      <c r="S19" s="2" t="s">
        <v>17</v>
      </c>
      <c r="T19" s="2" t="s">
        <v>18</v>
      </c>
    </row>
    <row r="20" spans="1:20" x14ac:dyDescent="0.25">
      <c r="B20" s="1">
        <v>1</v>
      </c>
      <c r="C20" t="s">
        <v>75</v>
      </c>
      <c r="D20" s="12">
        <v>1</v>
      </c>
      <c r="E20" s="12">
        <v>1</v>
      </c>
      <c r="F20" s="6">
        <f>D20*E20</f>
        <v>1</v>
      </c>
      <c r="G20" s="6"/>
      <c r="H20" s="1" t="s">
        <v>9</v>
      </c>
      <c r="I20" s="7">
        <f>I12</f>
        <v>2500000</v>
      </c>
      <c r="J20" s="7">
        <f t="shared" ref="J20:N20" si="4">J12</f>
        <v>2500000</v>
      </c>
      <c r="K20" s="7">
        <f t="shared" si="4"/>
        <v>2500000</v>
      </c>
      <c r="L20" s="7">
        <f t="shared" si="4"/>
        <v>2500000</v>
      </c>
      <c r="M20" s="7">
        <f t="shared" si="4"/>
        <v>2500000</v>
      </c>
      <c r="N20" s="7">
        <f t="shared" si="4"/>
        <v>2500000</v>
      </c>
      <c r="O20" s="8">
        <f>$F$20*I20</f>
        <v>2500000</v>
      </c>
      <c r="P20" s="8">
        <f t="shared" ref="P20:T20" si="5">$F$20*J20</f>
        <v>2500000</v>
      </c>
      <c r="Q20" s="8">
        <f t="shared" si="5"/>
        <v>2500000</v>
      </c>
      <c r="R20" s="8">
        <f t="shared" si="5"/>
        <v>2500000</v>
      </c>
      <c r="S20" s="8">
        <f t="shared" si="5"/>
        <v>2500000</v>
      </c>
      <c r="T20" s="8">
        <f t="shared" si="5"/>
        <v>2500000</v>
      </c>
    </row>
    <row r="21" spans="1:20" x14ac:dyDescent="0.25">
      <c r="B21" s="1">
        <v>2</v>
      </c>
      <c r="C21" t="s">
        <v>82</v>
      </c>
      <c r="D21" s="13">
        <f>D13</f>
        <v>1</v>
      </c>
      <c r="E21" s="13">
        <f t="shared" ref="E21" si="6">E13</f>
        <v>1</v>
      </c>
      <c r="F21" s="16">
        <f>D21*E21</f>
        <v>1</v>
      </c>
      <c r="G21" s="16"/>
      <c r="H21" s="1" t="s">
        <v>83</v>
      </c>
      <c r="I21" s="7">
        <f t="shared" ref="I21:N21" si="7">150%*I13</f>
        <v>1500000</v>
      </c>
      <c r="J21" s="7">
        <f t="shared" si="7"/>
        <v>1500000</v>
      </c>
      <c r="K21" s="7">
        <f t="shared" si="7"/>
        <v>1500000</v>
      </c>
      <c r="L21" s="7">
        <f t="shared" si="7"/>
        <v>750000</v>
      </c>
      <c r="M21" s="7">
        <f t="shared" si="7"/>
        <v>1500000</v>
      </c>
      <c r="N21" s="7">
        <f t="shared" si="7"/>
        <v>1500000</v>
      </c>
      <c r="O21" s="8">
        <f>$F$21*I21</f>
        <v>1500000</v>
      </c>
      <c r="P21" s="8">
        <f t="shared" ref="P21:T21" si="8">$F$21*J21</f>
        <v>1500000</v>
      </c>
      <c r="Q21" s="8">
        <f t="shared" si="8"/>
        <v>1500000</v>
      </c>
      <c r="R21" s="8">
        <f t="shared" si="8"/>
        <v>750000</v>
      </c>
      <c r="S21" s="8">
        <f t="shared" si="8"/>
        <v>1500000</v>
      </c>
      <c r="T21" s="8">
        <f t="shared" si="8"/>
        <v>1500000</v>
      </c>
    </row>
  </sheetData>
  <mergeCells count="7">
    <mergeCell ref="A10:B10"/>
    <mergeCell ref="I10:N10"/>
    <mergeCell ref="O10:T10"/>
    <mergeCell ref="A18:B18"/>
    <mergeCell ref="I18:N18"/>
    <mergeCell ref="O18:T18"/>
    <mergeCell ref="D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J29" sqref="J29"/>
    </sheetView>
  </sheetViews>
  <sheetFormatPr defaultRowHeight="15" x14ac:dyDescent="0.25"/>
  <cols>
    <col min="1" max="1" width="4.140625" customWidth="1"/>
    <col min="2" max="2" width="3.85546875" customWidth="1"/>
    <col min="3" max="3" width="34.85546875" customWidth="1"/>
  </cols>
  <sheetData>
    <row r="1" spans="1:6" x14ac:dyDescent="0.25">
      <c r="A1" s="14" t="s">
        <v>56</v>
      </c>
    </row>
    <row r="3" spans="1:6" x14ac:dyDescent="0.25">
      <c r="A3" s="1">
        <v>1</v>
      </c>
      <c r="B3" t="s">
        <v>57</v>
      </c>
      <c r="F3">
        <v>30</v>
      </c>
    </row>
    <row r="4" spans="1:6" x14ac:dyDescent="0.25">
      <c r="A4" s="1">
        <v>2</v>
      </c>
      <c r="B4" t="s">
        <v>58</v>
      </c>
    </row>
    <row r="5" spans="1:6" x14ac:dyDescent="0.25">
      <c r="A5" s="1"/>
      <c r="B5" s="1">
        <v>1</v>
      </c>
      <c r="C5" t="s">
        <v>60</v>
      </c>
      <c r="F5">
        <v>1</v>
      </c>
    </row>
    <row r="6" spans="1:6" x14ac:dyDescent="0.25">
      <c r="A6" s="1"/>
      <c r="B6" s="1">
        <v>2</v>
      </c>
      <c r="C6" t="s">
        <v>61</v>
      </c>
      <c r="F6">
        <v>1</v>
      </c>
    </row>
    <row r="7" spans="1:6" x14ac:dyDescent="0.25">
      <c r="A7" s="1"/>
      <c r="B7" s="1">
        <v>3</v>
      </c>
      <c r="C7" t="s">
        <v>62</v>
      </c>
      <c r="F7">
        <v>1</v>
      </c>
    </row>
    <row r="8" spans="1:6" x14ac:dyDescent="0.25">
      <c r="A8" s="1">
        <v>3</v>
      </c>
      <c r="B8" t="s">
        <v>63</v>
      </c>
    </row>
    <row r="9" spans="1:6" x14ac:dyDescent="0.25">
      <c r="A9" s="1"/>
      <c r="B9" s="1">
        <v>1</v>
      </c>
      <c r="C9" t="s">
        <v>64</v>
      </c>
      <c r="F9">
        <v>1</v>
      </c>
    </row>
    <row r="10" spans="1:6" x14ac:dyDescent="0.25">
      <c r="A10" s="1"/>
      <c r="B10" s="1">
        <v>2</v>
      </c>
      <c r="C10" t="s">
        <v>65</v>
      </c>
      <c r="F10">
        <v>1</v>
      </c>
    </row>
    <row r="11" spans="1:6" x14ac:dyDescent="0.25">
      <c r="A11" s="1"/>
      <c r="B11" s="1">
        <v>3</v>
      </c>
      <c r="C11" t="s">
        <v>66</v>
      </c>
      <c r="F11">
        <v>1</v>
      </c>
    </row>
    <row r="12" spans="1:6" x14ac:dyDescent="0.25">
      <c r="A12" s="1"/>
      <c r="B12" s="1">
        <v>4</v>
      </c>
      <c r="C12" t="s">
        <v>67</v>
      </c>
      <c r="F12">
        <v>1</v>
      </c>
    </row>
    <row r="13" spans="1:6" x14ac:dyDescent="0.25">
      <c r="A13" s="1"/>
      <c r="B13" s="1">
        <v>5</v>
      </c>
      <c r="C13" t="s">
        <v>68</v>
      </c>
      <c r="F13">
        <v>1</v>
      </c>
    </row>
    <row r="14" spans="1:6" x14ac:dyDescent="0.25">
      <c r="A14" s="1">
        <v>4</v>
      </c>
      <c r="B14" t="s">
        <v>69</v>
      </c>
    </row>
    <row r="15" spans="1:6" x14ac:dyDescent="0.25">
      <c r="A15" s="1"/>
      <c r="B15" s="1">
        <v>1</v>
      </c>
      <c r="C15" t="s">
        <v>59</v>
      </c>
      <c r="F15">
        <v>1</v>
      </c>
    </row>
    <row r="16" spans="1:6" x14ac:dyDescent="0.25">
      <c r="A16" s="1">
        <v>5</v>
      </c>
      <c r="B16" t="s">
        <v>70</v>
      </c>
    </row>
    <row r="17" spans="1:6" x14ac:dyDescent="0.25">
      <c r="B17" s="1">
        <v>1</v>
      </c>
      <c r="C17" t="s">
        <v>71</v>
      </c>
      <c r="F17">
        <v>1</v>
      </c>
    </row>
    <row r="18" spans="1:6" x14ac:dyDescent="0.25">
      <c r="B18" s="1">
        <v>2</v>
      </c>
      <c r="C18" t="s">
        <v>72</v>
      </c>
      <c r="F18">
        <v>1</v>
      </c>
    </row>
    <row r="19" spans="1:6" x14ac:dyDescent="0.25">
      <c r="A19" s="1">
        <v>6</v>
      </c>
      <c r="B19" t="s">
        <v>73</v>
      </c>
    </row>
    <row r="20" spans="1:6" x14ac:dyDescent="0.25">
      <c r="B20" s="1">
        <v>1</v>
      </c>
      <c r="C20" t="s">
        <v>74</v>
      </c>
      <c r="F20">
        <v>1</v>
      </c>
    </row>
    <row r="21" spans="1:6" x14ac:dyDescent="0.25">
      <c r="A21" s="1">
        <v>7</v>
      </c>
      <c r="B21" t="s">
        <v>76</v>
      </c>
    </row>
    <row r="22" spans="1:6" x14ac:dyDescent="0.25">
      <c r="A22" s="1"/>
      <c r="B22" s="1">
        <v>1</v>
      </c>
      <c r="C22" t="s">
        <v>77</v>
      </c>
      <c r="F22">
        <v>1</v>
      </c>
    </row>
    <row r="23" spans="1:6" x14ac:dyDescent="0.25">
      <c r="A23" s="1">
        <v>8</v>
      </c>
      <c r="B23" t="s">
        <v>79</v>
      </c>
    </row>
    <row r="24" spans="1:6" x14ac:dyDescent="0.25">
      <c r="A24" s="1"/>
      <c r="B24" s="1">
        <v>1</v>
      </c>
      <c r="C24" t="s">
        <v>80</v>
      </c>
      <c r="F24">
        <v>1</v>
      </c>
    </row>
    <row r="25" spans="1:6" x14ac:dyDescent="0.25">
      <c r="B25" s="1">
        <v>2</v>
      </c>
      <c r="C25" t="s">
        <v>81</v>
      </c>
      <c r="F25">
        <v>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0" workbookViewId="0">
      <selection activeCell="B32" sqref="B32"/>
    </sheetView>
  </sheetViews>
  <sheetFormatPr defaultRowHeight="15" x14ac:dyDescent="0.25"/>
  <cols>
    <col min="1" max="1" width="4.140625" style="18" customWidth="1"/>
    <col min="2" max="2" width="3.85546875" style="18" customWidth="1"/>
    <col min="3" max="3" width="34.85546875" style="18" customWidth="1"/>
    <col min="4" max="16384" width="9.140625" style="18"/>
  </cols>
  <sheetData>
    <row r="1" spans="1:3" x14ac:dyDescent="0.25">
      <c r="A1" s="17" t="s">
        <v>84</v>
      </c>
    </row>
    <row r="3" spans="1:3" x14ac:dyDescent="0.25">
      <c r="A3" s="19">
        <v>1</v>
      </c>
      <c r="B3" s="18" t="s">
        <v>85</v>
      </c>
    </row>
    <row r="4" spans="1:3" x14ac:dyDescent="0.25">
      <c r="A4" s="19"/>
    </row>
    <row r="5" spans="1:3" x14ac:dyDescent="0.25">
      <c r="A5" s="19"/>
      <c r="B5" s="19"/>
    </row>
    <row r="6" spans="1:3" x14ac:dyDescent="0.25">
      <c r="A6" s="19"/>
      <c r="B6" s="19"/>
    </row>
    <row r="7" spans="1:3" x14ac:dyDescent="0.25">
      <c r="A7" s="19"/>
      <c r="B7" s="19"/>
    </row>
    <row r="8" spans="1:3" x14ac:dyDescent="0.25">
      <c r="A8" s="19"/>
    </row>
    <row r="9" spans="1:3" x14ac:dyDescent="0.25">
      <c r="A9" s="20" t="s">
        <v>86</v>
      </c>
      <c r="B9" s="19"/>
    </row>
    <row r="10" spans="1:3" x14ac:dyDescent="0.25">
      <c r="A10" s="19">
        <v>1</v>
      </c>
      <c r="B10" s="19" t="s">
        <v>13</v>
      </c>
      <c r="C10" s="21" t="s">
        <v>87</v>
      </c>
    </row>
    <row r="11" spans="1:3" x14ac:dyDescent="0.25">
      <c r="A11" s="19">
        <v>2</v>
      </c>
      <c r="B11" s="19" t="s">
        <v>14</v>
      </c>
      <c r="C11" s="21" t="s">
        <v>87</v>
      </c>
    </row>
    <row r="12" spans="1:3" x14ac:dyDescent="0.25">
      <c r="A12" s="19">
        <v>3</v>
      </c>
      <c r="B12" s="19" t="s">
        <v>15</v>
      </c>
      <c r="C12" s="21" t="s">
        <v>87</v>
      </c>
    </row>
    <row r="13" spans="1:3" x14ac:dyDescent="0.25">
      <c r="A13" s="19">
        <v>4</v>
      </c>
      <c r="B13" s="19" t="s">
        <v>16</v>
      </c>
      <c r="C13" s="21" t="s">
        <v>87</v>
      </c>
    </row>
    <row r="14" spans="1:3" x14ac:dyDescent="0.25">
      <c r="A14" s="19">
        <v>5</v>
      </c>
      <c r="B14" s="19" t="s">
        <v>17</v>
      </c>
      <c r="C14" s="21" t="s">
        <v>87</v>
      </c>
    </row>
    <row r="15" spans="1:3" x14ac:dyDescent="0.25">
      <c r="A15" s="19">
        <v>6</v>
      </c>
      <c r="B15" s="19" t="s">
        <v>18</v>
      </c>
      <c r="C15" s="21" t="s">
        <v>87</v>
      </c>
    </row>
    <row r="16" spans="1:3" x14ac:dyDescent="0.25">
      <c r="A16" s="19">
        <v>7</v>
      </c>
      <c r="B16" s="21" t="s">
        <v>31</v>
      </c>
      <c r="C16" s="21" t="s">
        <v>108</v>
      </c>
    </row>
    <row r="17" spans="1:3" x14ac:dyDescent="0.25">
      <c r="A17" s="19">
        <v>8</v>
      </c>
      <c r="B17" s="21" t="s">
        <v>89</v>
      </c>
      <c r="C17" s="21" t="s">
        <v>108</v>
      </c>
    </row>
    <row r="18" spans="1:3" x14ac:dyDescent="0.25">
      <c r="A18" s="19">
        <v>9</v>
      </c>
      <c r="B18" s="21" t="s">
        <v>90</v>
      </c>
      <c r="C18" s="21" t="s">
        <v>108</v>
      </c>
    </row>
    <row r="19" spans="1:3" x14ac:dyDescent="0.25">
      <c r="A19" s="19">
        <v>10</v>
      </c>
      <c r="B19" s="21" t="s">
        <v>91</v>
      </c>
      <c r="C19" s="21" t="s">
        <v>108</v>
      </c>
    </row>
    <row r="20" spans="1:3" x14ac:dyDescent="0.25">
      <c r="A20" s="19">
        <v>11</v>
      </c>
      <c r="B20" s="21" t="s">
        <v>92</v>
      </c>
      <c r="C20" s="21" t="s">
        <v>108</v>
      </c>
    </row>
    <row r="21" spans="1:3" x14ac:dyDescent="0.25">
      <c r="A21" s="19">
        <v>12</v>
      </c>
      <c r="B21" s="21" t="s">
        <v>93</v>
      </c>
      <c r="C21" s="21" t="s">
        <v>108</v>
      </c>
    </row>
    <row r="22" spans="1:3" x14ac:dyDescent="0.25">
      <c r="A22" s="19">
        <v>13</v>
      </c>
      <c r="B22" s="21" t="s">
        <v>94</v>
      </c>
      <c r="C22" s="21" t="s">
        <v>108</v>
      </c>
    </row>
    <row r="23" spans="1:3" x14ac:dyDescent="0.25">
      <c r="A23" s="19">
        <v>14</v>
      </c>
      <c r="B23" s="21" t="s">
        <v>95</v>
      </c>
      <c r="C23" s="21" t="s">
        <v>108</v>
      </c>
    </row>
    <row r="24" spans="1:3" x14ac:dyDescent="0.25">
      <c r="A24" s="19">
        <v>15</v>
      </c>
      <c r="B24" s="21" t="s">
        <v>96</v>
      </c>
      <c r="C24" s="21" t="s">
        <v>108</v>
      </c>
    </row>
    <row r="25" spans="1:3" x14ac:dyDescent="0.25">
      <c r="A25" s="19">
        <v>16</v>
      </c>
      <c r="B25" s="21" t="s">
        <v>97</v>
      </c>
      <c r="C25" s="21" t="s">
        <v>108</v>
      </c>
    </row>
    <row r="26" spans="1:3" x14ac:dyDescent="0.25">
      <c r="A26" s="19">
        <v>17</v>
      </c>
      <c r="B26" s="18" t="s">
        <v>111</v>
      </c>
      <c r="C26" s="18" t="s">
        <v>110</v>
      </c>
    </row>
    <row r="27" spans="1:3" x14ac:dyDescent="0.25">
      <c r="A27" s="19"/>
    </row>
    <row r="28" spans="1:3" x14ac:dyDescent="0.25">
      <c r="A28" s="19"/>
    </row>
    <row r="29" spans="1:3" x14ac:dyDescent="0.25">
      <c r="A29" s="19"/>
    </row>
    <row r="30" spans="1:3" x14ac:dyDescent="0.25">
      <c r="A30" s="19"/>
    </row>
    <row r="31" spans="1:3" x14ac:dyDescent="0.25">
      <c r="A31" s="19"/>
    </row>
    <row r="32" spans="1:3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O15" sqref="O15"/>
    </sheetView>
  </sheetViews>
  <sheetFormatPr defaultRowHeight="15" x14ac:dyDescent="0.25"/>
  <cols>
    <col min="1" max="1" width="3.140625" style="18" customWidth="1"/>
    <col min="2" max="11" width="9.140625" style="18"/>
    <col min="12" max="12" width="14" style="18" bestFit="1" customWidth="1"/>
    <col min="13" max="16384" width="9.140625" style="18"/>
  </cols>
  <sheetData>
    <row r="1" spans="1:12" x14ac:dyDescent="0.25">
      <c r="A1" s="17" t="s">
        <v>88</v>
      </c>
    </row>
    <row r="3" spans="1:12" x14ac:dyDescent="0.25">
      <c r="A3" s="19">
        <v>1</v>
      </c>
      <c r="B3" s="18" t="s">
        <v>31</v>
      </c>
      <c r="F3" s="18" t="s">
        <v>98</v>
      </c>
      <c r="L3" s="22">
        <v>30000000</v>
      </c>
    </row>
    <row r="4" spans="1:12" x14ac:dyDescent="0.25">
      <c r="A4" s="19">
        <v>2</v>
      </c>
      <c r="B4" s="18" t="s">
        <v>89</v>
      </c>
      <c r="F4" s="18" t="s">
        <v>99</v>
      </c>
      <c r="L4" s="22">
        <v>30000000</v>
      </c>
    </row>
    <row r="5" spans="1:12" x14ac:dyDescent="0.25">
      <c r="A5" s="19">
        <v>3</v>
      </c>
      <c r="B5" s="18" t="s">
        <v>90</v>
      </c>
      <c r="F5" s="18" t="s">
        <v>100</v>
      </c>
      <c r="L5" s="22">
        <v>30000000</v>
      </c>
    </row>
    <row r="6" spans="1:12" x14ac:dyDescent="0.25">
      <c r="A6" s="19">
        <v>4</v>
      </c>
      <c r="B6" s="18" t="s">
        <v>91</v>
      </c>
      <c r="F6" s="18" t="s">
        <v>101</v>
      </c>
      <c r="L6" s="22">
        <v>30000000</v>
      </c>
    </row>
    <row r="7" spans="1:12" x14ac:dyDescent="0.25">
      <c r="A7" s="19">
        <v>5</v>
      </c>
      <c r="B7" s="18" t="s">
        <v>109</v>
      </c>
      <c r="F7" s="18" t="s">
        <v>102</v>
      </c>
      <c r="L7" s="22">
        <v>30000000</v>
      </c>
    </row>
    <row r="8" spans="1:12" x14ac:dyDescent="0.25">
      <c r="A8" s="19">
        <v>6</v>
      </c>
      <c r="B8" s="18" t="s">
        <v>93</v>
      </c>
      <c r="F8" s="18" t="s">
        <v>103</v>
      </c>
      <c r="L8" s="22">
        <v>30000000</v>
      </c>
    </row>
    <row r="9" spans="1:12" x14ac:dyDescent="0.25">
      <c r="A9" s="19">
        <v>7</v>
      </c>
      <c r="B9" s="18" t="s">
        <v>94</v>
      </c>
      <c r="F9" s="18" t="s">
        <v>104</v>
      </c>
      <c r="L9" s="22">
        <v>30000000</v>
      </c>
    </row>
    <row r="10" spans="1:12" x14ac:dyDescent="0.25">
      <c r="A10" s="19">
        <v>8</v>
      </c>
      <c r="B10" s="18" t="s">
        <v>95</v>
      </c>
      <c r="F10" s="18" t="s">
        <v>105</v>
      </c>
      <c r="L10" s="22">
        <v>30000000</v>
      </c>
    </row>
    <row r="11" spans="1:12" x14ac:dyDescent="0.25">
      <c r="A11" s="19">
        <v>9</v>
      </c>
      <c r="B11" s="18" t="s">
        <v>96</v>
      </c>
      <c r="F11" s="18" t="s">
        <v>106</v>
      </c>
      <c r="L11" s="22">
        <v>30000000</v>
      </c>
    </row>
    <row r="12" spans="1:12" x14ac:dyDescent="0.25">
      <c r="A12" s="19">
        <v>10</v>
      </c>
      <c r="B12" s="18" t="s">
        <v>97</v>
      </c>
      <c r="F12" s="18" t="s">
        <v>107</v>
      </c>
      <c r="L12" s="22">
        <v>30000000</v>
      </c>
    </row>
    <row r="13" spans="1:12" x14ac:dyDescent="0.25">
      <c r="A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Workshop Reguler</vt:lpstr>
      <vt:lpstr>Workshop Inhouse</vt:lpstr>
      <vt:lpstr>SAAB</vt:lpstr>
      <vt:lpstr>Program 2018</vt:lpstr>
      <vt:lpstr>Model dan RTL</vt:lpstr>
      <vt:lpstr>Paket Bisnis Pengembangan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</dc:creator>
  <cp:lastModifiedBy>Zahra</cp:lastModifiedBy>
  <dcterms:created xsi:type="dcterms:W3CDTF">2017-12-13T06:24:46Z</dcterms:created>
  <dcterms:modified xsi:type="dcterms:W3CDTF">2017-12-13T10:17:26Z</dcterms:modified>
</cp:coreProperties>
</file>