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SUDA/macro/Fringe2/170311/"/>
    </mc:Choice>
  </mc:AlternateContent>
  <bookViews>
    <workbookView xWindow="41100" yWindow="1800" windowWidth="14400" windowHeight="17440" tabRatio="500"/>
  </bookViews>
  <sheets>
    <sheet name="summary" sheetId="1" r:id="rId1"/>
    <sheet name="0um" sheetId="2" r:id="rId2"/>
    <sheet name="10um" sheetId="3" r:id="rId3"/>
    <sheet name="20um" sheetId="4" r:id="rId4"/>
    <sheet name="30um" sheetId="5" r:id="rId5"/>
    <sheet name="40um" sheetId="6" r:id="rId6"/>
    <sheet name="50um" sheetId="7" r:id="rId7"/>
    <sheet name="sum_hist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J14" i="1"/>
  <c r="K14" i="1"/>
  <c r="O8" i="1"/>
  <c r="O9" i="1"/>
  <c r="O10" i="1"/>
  <c r="O11" i="1"/>
  <c r="O12" i="1"/>
  <c r="O7" i="1"/>
  <c r="K13" i="1"/>
  <c r="J13" i="1"/>
  <c r="E12" i="7"/>
  <c r="E11" i="7"/>
  <c r="E10" i="7"/>
  <c r="E9" i="7"/>
  <c r="E8" i="7"/>
  <c r="E7" i="7"/>
  <c r="E6" i="7"/>
  <c r="E5" i="7"/>
  <c r="E4" i="7"/>
  <c r="E3" i="7"/>
  <c r="E12" i="6"/>
  <c r="E11" i="6"/>
  <c r="E10" i="6"/>
  <c r="E9" i="6"/>
  <c r="E8" i="6"/>
  <c r="E7" i="6"/>
  <c r="E6" i="6"/>
  <c r="E5" i="6"/>
  <c r="E4" i="6"/>
  <c r="E3" i="6"/>
  <c r="E12" i="5"/>
  <c r="E11" i="5"/>
  <c r="E10" i="5"/>
  <c r="E9" i="5"/>
  <c r="E8" i="5"/>
  <c r="E7" i="5"/>
  <c r="E6" i="5"/>
  <c r="E5" i="5"/>
  <c r="E4" i="5"/>
  <c r="E3" i="5"/>
  <c r="E12" i="4"/>
  <c r="E11" i="4"/>
  <c r="E10" i="4"/>
  <c r="E9" i="4"/>
  <c r="E8" i="4"/>
  <c r="E7" i="4"/>
  <c r="E6" i="4"/>
  <c r="E5" i="4"/>
  <c r="E4" i="4"/>
  <c r="E3" i="4"/>
  <c r="E12" i="3"/>
  <c r="E11" i="3"/>
  <c r="E10" i="3"/>
  <c r="E9" i="3"/>
  <c r="E8" i="3"/>
  <c r="E7" i="3"/>
  <c r="E6" i="3"/>
  <c r="E5" i="3"/>
  <c r="E4" i="3"/>
  <c r="E3" i="3"/>
  <c r="E4" i="2"/>
  <c r="E5" i="2"/>
  <c r="E6" i="2"/>
  <c r="E7" i="2"/>
  <c r="E8" i="2"/>
  <c r="E9" i="2"/>
  <c r="E10" i="2"/>
  <c r="E11" i="2"/>
  <c r="E12" i="2"/>
  <c r="E3" i="2"/>
  <c r="M13" i="1"/>
  <c r="N8" i="1"/>
  <c r="N9" i="1"/>
  <c r="N10" i="1"/>
  <c r="N11" i="1"/>
  <c r="N12" i="1"/>
  <c r="N7" i="1"/>
  <c r="M8" i="1"/>
  <c r="M9" i="1"/>
  <c r="M10" i="1"/>
  <c r="M11" i="1"/>
  <c r="M12" i="1"/>
  <c r="M7" i="1"/>
  <c r="D14" i="7"/>
  <c r="C14" i="7"/>
  <c r="D13" i="7"/>
  <c r="C13" i="7"/>
  <c r="D14" i="6"/>
  <c r="C14" i="6"/>
  <c r="D13" i="6"/>
  <c r="C13" i="6"/>
  <c r="D14" i="5"/>
  <c r="C14" i="5"/>
  <c r="D13" i="5"/>
  <c r="C13" i="5"/>
  <c r="D14" i="4"/>
  <c r="C14" i="4"/>
  <c r="D13" i="4"/>
  <c r="C13" i="4"/>
  <c r="D14" i="3"/>
  <c r="C14" i="3"/>
  <c r="D13" i="3"/>
  <c r="C13" i="3"/>
  <c r="D14" i="2"/>
  <c r="C14" i="2"/>
  <c r="D13" i="2"/>
  <c r="C13" i="2"/>
</calcChain>
</file>

<file path=xl/sharedStrings.xml><?xml version="1.0" encoding="utf-8"?>
<sst xmlns="http://schemas.openxmlformats.org/spreadsheetml/2006/main" count="50" uniqueCount="24">
  <si>
    <t>Optical Comb
(Ave.  LP)[um]</t>
    <phoneticPr fontId="1"/>
  </si>
  <si>
    <t>AVE</t>
    <phoneticPr fontId="1"/>
  </si>
  <si>
    <t>RMS</t>
    <phoneticPr fontId="1"/>
  </si>
  <si>
    <t>STD</t>
    <phoneticPr fontId="1"/>
  </si>
  <si>
    <t>Summary</t>
    <phoneticPr fontId="1"/>
  </si>
  <si>
    <t>Linear gauge
[um]</t>
    <phoneticPr fontId="1"/>
  </si>
  <si>
    <t>ONOSOKKI
[um]</t>
    <phoneticPr fontId="1"/>
  </si>
  <si>
    <t>Optical Comb
[um]</t>
    <phoneticPr fontId="1"/>
  </si>
  <si>
    <t>Entries</t>
    <phoneticPr fontId="1"/>
  </si>
  <si>
    <t>Mean</t>
    <phoneticPr fontId="1"/>
  </si>
  <si>
    <t>Error</t>
    <phoneticPr fontId="1"/>
  </si>
  <si>
    <t>Mean</t>
    <phoneticPr fontId="1"/>
  </si>
  <si>
    <t>Error</t>
    <phoneticPr fontId="1"/>
  </si>
  <si>
    <t>ONOSOKKI
[um]</t>
    <phoneticPr fontId="1"/>
  </si>
  <si>
    <t>STD</t>
    <phoneticPr fontId="1"/>
  </si>
  <si>
    <t>RMS</t>
    <phoneticPr fontId="1"/>
  </si>
  <si>
    <t>Total</t>
    <phoneticPr fontId="1"/>
  </si>
  <si>
    <t>OC - ONOSOKKI 
[um]</t>
    <phoneticPr fontId="1"/>
  </si>
  <si>
    <t>Mean</t>
    <phoneticPr fontId="1"/>
  </si>
  <si>
    <t>Error</t>
    <phoneticPr fontId="1"/>
  </si>
  <si>
    <t>OC - Ave.
[um]</t>
    <phoneticPr fontId="1"/>
  </si>
  <si>
    <t>RMS2</t>
    <phoneticPr fontId="1"/>
  </si>
  <si>
    <t>まちがい</t>
    <phoneticPr fontId="1"/>
  </si>
  <si>
    <t>せいかい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</si>
</sst>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1" formatCode="0.00_ "/>
    <numFmt numFmtId="182" formatCode="0.000000_ "/>
    <numFmt numFmtId="187" formatCode="0.000000000000_ "/>
  </numFmts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28"/>
      <color theme="1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181" fontId="0" fillId="0" borderId="0" xfId="0" applyNumberFormat="1"/>
    <xf numFmtId="182" fontId="0" fillId="7" borderId="1" xfId="0" applyNumberFormat="1" applyFill="1" applyBorder="1"/>
    <xf numFmtId="181" fontId="0" fillId="7" borderId="1" xfId="0" applyNumberFormat="1" applyFill="1" applyBorder="1"/>
    <xf numFmtId="181" fontId="0" fillId="9" borderId="1" xfId="0" applyNumberFormat="1" applyFill="1" applyBorder="1"/>
    <xf numFmtId="0" fontId="0" fillId="4" borderId="3" xfId="0" applyFill="1" applyBorder="1"/>
    <xf numFmtId="0" fontId="0" fillId="10" borderId="2" xfId="0" applyFill="1" applyBorder="1"/>
    <xf numFmtId="18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tabSelected="1" topLeftCell="F3" workbookViewId="0">
      <selection activeCell="I14" sqref="I14"/>
    </sheetView>
  </sheetViews>
  <sheetFormatPr baseColWidth="12" defaultRowHeight="20" x14ac:dyDescent="0.3"/>
  <cols>
    <col min="2" max="2" width="7.85546875" customWidth="1"/>
    <col min="3" max="4" width="6.7109375" customWidth="1"/>
    <col min="5" max="12" width="8.85546875" customWidth="1"/>
    <col min="13" max="14" width="9.5703125" customWidth="1"/>
    <col min="15" max="15" width="14.5703125" bestFit="1" customWidth="1"/>
  </cols>
  <sheetData>
    <row r="2" spans="2:15" x14ac:dyDescent="0.3">
      <c r="C2" s="2" t="s">
        <v>4</v>
      </c>
      <c r="D2" s="2"/>
      <c r="E2" s="2"/>
      <c r="F2" s="2"/>
      <c r="G2" s="2"/>
      <c r="H2" s="2"/>
    </row>
    <row r="3" spans="2:15" x14ac:dyDescent="0.3">
      <c r="C3" s="2"/>
      <c r="D3" s="2"/>
      <c r="E3" s="2"/>
      <c r="F3" s="2"/>
      <c r="G3" s="2"/>
      <c r="H3" s="2"/>
    </row>
    <row r="4" spans="2:15" ht="20" customHeight="1" x14ac:dyDescent="0.3">
      <c r="C4" s="14" t="s">
        <v>5</v>
      </c>
      <c r="D4" s="15"/>
      <c r="E4" s="14" t="s">
        <v>6</v>
      </c>
      <c r="F4" s="14"/>
      <c r="G4" s="14"/>
      <c r="H4" s="15"/>
      <c r="I4" s="14" t="s">
        <v>7</v>
      </c>
      <c r="J4" s="14"/>
      <c r="K4" s="14"/>
      <c r="L4" s="15"/>
      <c r="M4" s="14" t="s">
        <v>17</v>
      </c>
      <c r="N4" s="14"/>
    </row>
    <row r="5" spans="2:15" x14ac:dyDescent="0.3">
      <c r="C5" s="15"/>
      <c r="D5" s="15"/>
      <c r="E5" s="15"/>
      <c r="F5" s="15"/>
      <c r="G5" s="15"/>
      <c r="H5" s="15"/>
      <c r="I5" s="15"/>
      <c r="J5" s="15"/>
      <c r="K5" s="15"/>
      <c r="L5" s="15"/>
      <c r="M5" s="14"/>
      <c r="N5" s="14"/>
    </row>
    <row r="6" spans="2:15" x14ac:dyDescent="0.3">
      <c r="C6" s="9" t="s">
        <v>8</v>
      </c>
      <c r="D6" s="16"/>
      <c r="E6" s="16" t="s">
        <v>9</v>
      </c>
      <c r="F6" s="17" t="s">
        <v>2</v>
      </c>
      <c r="G6" s="17" t="s">
        <v>14</v>
      </c>
      <c r="H6" s="18" t="s">
        <v>10</v>
      </c>
      <c r="I6" s="16" t="s">
        <v>11</v>
      </c>
      <c r="J6" s="17" t="s">
        <v>15</v>
      </c>
      <c r="K6" s="17" t="s">
        <v>14</v>
      </c>
      <c r="L6" s="18" t="s">
        <v>12</v>
      </c>
      <c r="M6" s="23" t="s">
        <v>18</v>
      </c>
      <c r="N6" s="18" t="s">
        <v>19</v>
      </c>
      <c r="O6" t="s">
        <v>21</v>
      </c>
    </row>
    <row r="7" spans="2:15" x14ac:dyDescent="0.3">
      <c r="C7" s="9">
        <v>10</v>
      </c>
      <c r="D7" s="16">
        <v>0</v>
      </c>
      <c r="E7" s="19">
        <v>-0.70733199999999996</v>
      </c>
      <c r="F7" s="20">
        <v>4.4076600000000001E-2</v>
      </c>
      <c r="G7" s="20">
        <v>4.6460799999999997E-2</v>
      </c>
      <c r="H7" s="21">
        <v>1.4692200000000001E-2</v>
      </c>
      <c r="I7" s="19">
        <v>86.786600000000007</v>
      </c>
      <c r="J7" s="20">
        <v>0.24237500000000001</v>
      </c>
      <c r="K7" s="20">
        <v>0.25548500000000002</v>
      </c>
      <c r="L7" s="21">
        <v>8.0791500000000002E-2</v>
      </c>
      <c r="M7" s="24">
        <f>I7-E7</f>
        <v>87.493932000000001</v>
      </c>
      <c r="N7" s="25">
        <f>SQRT(H7^2+L7^2)</f>
        <v>8.2116546524375958E-2</v>
      </c>
      <c r="O7" s="28">
        <f>J7^2</f>
        <v>5.8745640625000005E-2</v>
      </c>
    </row>
    <row r="8" spans="2:15" x14ac:dyDescent="0.3">
      <c r="C8" s="9">
        <v>10</v>
      </c>
      <c r="D8" s="16">
        <v>10</v>
      </c>
      <c r="E8" s="19">
        <v>9.2375900000000009</v>
      </c>
      <c r="F8" s="20">
        <v>2.65664E-2</v>
      </c>
      <c r="G8" s="20">
        <v>2.8003400000000001E-2</v>
      </c>
      <c r="H8" s="21">
        <v>8.8554500000000008E-3</v>
      </c>
      <c r="I8" s="19">
        <v>96.2363</v>
      </c>
      <c r="J8" s="20">
        <v>0.37965599999999999</v>
      </c>
      <c r="K8" s="20">
        <v>0.40019300000000002</v>
      </c>
      <c r="L8" s="21">
        <v>0.126552</v>
      </c>
      <c r="M8" s="24">
        <f t="shared" ref="M8:M12" si="0">I8-E8</f>
        <v>86.998710000000003</v>
      </c>
      <c r="N8" s="25">
        <f t="shared" ref="N8:N12" si="1">SQRT(H8^2+L8^2)</f>
        <v>0.12686145079850891</v>
      </c>
      <c r="O8" s="28">
        <f t="shared" ref="O8:O12" si="2">J8^2</f>
        <v>0.144138678336</v>
      </c>
    </row>
    <row r="9" spans="2:15" x14ac:dyDescent="0.3">
      <c r="C9" s="9">
        <v>10</v>
      </c>
      <c r="D9" s="16">
        <v>20</v>
      </c>
      <c r="E9" s="19">
        <v>19.182700000000001</v>
      </c>
      <c r="F9" s="20">
        <v>3.68963E-2</v>
      </c>
      <c r="G9" s="20">
        <v>3.8892099999999999E-2</v>
      </c>
      <c r="H9" s="21">
        <v>1.22988E-2</v>
      </c>
      <c r="I9" s="19">
        <v>106.505</v>
      </c>
      <c r="J9" s="20">
        <v>0.35843000000000003</v>
      </c>
      <c r="K9" s="20">
        <v>0.37781900000000002</v>
      </c>
      <c r="L9" s="21">
        <v>0.119477</v>
      </c>
      <c r="M9" s="24">
        <f t="shared" si="0"/>
        <v>87.322299999999998</v>
      </c>
      <c r="N9" s="25">
        <f t="shared" si="1"/>
        <v>0.12010834280115598</v>
      </c>
      <c r="O9" s="28">
        <f t="shared" si="2"/>
        <v>0.12847206490000002</v>
      </c>
    </row>
    <row r="10" spans="2:15" x14ac:dyDescent="0.3">
      <c r="C10" s="9">
        <v>10</v>
      </c>
      <c r="D10" s="16">
        <v>30</v>
      </c>
      <c r="E10" s="19">
        <v>29.176200000000001</v>
      </c>
      <c r="F10" s="20">
        <v>4.83875E-2</v>
      </c>
      <c r="G10" s="20">
        <v>5.1004899999999999E-2</v>
      </c>
      <c r="H10" s="21">
        <v>1.61292E-2</v>
      </c>
      <c r="I10" s="19">
        <v>116.355</v>
      </c>
      <c r="J10" s="20">
        <v>0.19781000000000001</v>
      </c>
      <c r="K10" s="20">
        <v>0.20851</v>
      </c>
      <c r="L10" s="21">
        <v>6.5936700000000001E-2</v>
      </c>
      <c r="M10" s="24">
        <f t="shared" si="0"/>
        <v>87.178799999999995</v>
      </c>
      <c r="N10" s="25">
        <f t="shared" si="1"/>
        <v>6.788077415240637E-2</v>
      </c>
      <c r="O10" s="28">
        <f t="shared" si="2"/>
        <v>3.9128796100000009E-2</v>
      </c>
    </row>
    <row r="11" spans="2:15" x14ac:dyDescent="0.3">
      <c r="C11" s="9">
        <v>10</v>
      </c>
      <c r="D11" s="16">
        <v>40</v>
      </c>
      <c r="E11" s="19">
        <v>39.131500000000003</v>
      </c>
      <c r="F11" s="20">
        <v>3.92582E-2</v>
      </c>
      <c r="G11" s="20">
        <v>4.1381800000000003E-2</v>
      </c>
      <c r="H11" s="21">
        <v>1.30861E-2</v>
      </c>
      <c r="I11" s="19">
        <v>126.501</v>
      </c>
      <c r="J11" s="20">
        <v>0.42524499999999998</v>
      </c>
      <c r="K11" s="20">
        <v>0.44824799999999998</v>
      </c>
      <c r="L11" s="21">
        <v>0.14174800000000001</v>
      </c>
      <c r="M11" s="24">
        <f t="shared" si="0"/>
        <v>87.369500000000002</v>
      </c>
      <c r="N11" s="25">
        <f t="shared" si="1"/>
        <v>0.14235076928914014</v>
      </c>
      <c r="O11" s="28">
        <f t="shared" si="2"/>
        <v>0.180833310025</v>
      </c>
    </row>
    <row r="12" spans="2:15" ht="21" thickBot="1" x14ac:dyDescent="0.35">
      <c r="C12" s="26">
        <v>10</v>
      </c>
      <c r="D12" s="16">
        <v>50</v>
      </c>
      <c r="E12" s="19">
        <v>49.171599999999998</v>
      </c>
      <c r="F12" s="20">
        <v>4.3071100000000001E-2</v>
      </c>
      <c r="G12" s="20">
        <v>4.5400999999999997E-2</v>
      </c>
      <c r="H12" s="21">
        <v>1.4357E-2</v>
      </c>
      <c r="I12" s="19">
        <v>136.846</v>
      </c>
      <c r="J12" s="20">
        <v>0.23514599999999999</v>
      </c>
      <c r="K12" s="20">
        <v>0.247865</v>
      </c>
      <c r="L12" s="21">
        <v>7.8381800000000001E-2</v>
      </c>
      <c r="M12" s="24">
        <f t="shared" si="0"/>
        <v>87.674400000000006</v>
      </c>
      <c r="N12" s="25">
        <f t="shared" si="1"/>
        <v>7.9685820697536908E-2</v>
      </c>
      <c r="O12" s="28">
        <f t="shared" si="2"/>
        <v>5.5293641315999995E-2</v>
      </c>
    </row>
    <row r="13" spans="2:15" ht="21" thickBot="1" x14ac:dyDescent="0.35">
      <c r="B13" t="s">
        <v>16</v>
      </c>
      <c r="C13" s="27">
        <v>60</v>
      </c>
      <c r="I13" t="s">
        <v>22</v>
      </c>
      <c r="J13">
        <f>SUM(J7:J12)/6</f>
        <v>0.30644366666666667</v>
      </c>
      <c r="K13">
        <f>J13*SQRT(60/59)</f>
        <v>0.30902973501839059</v>
      </c>
      <c r="M13" s="22">
        <f>AVERAGE(M7:M12)</f>
        <v>87.339607000000001</v>
      </c>
      <c r="O13" s="28">
        <f>SUM(O7:O12)/6</f>
        <v>0.10110202188366668</v>
      </c>
    </row>
    <row r="14" spans="2:15" x14ac:dyDescent="0.3">
      <c r="I14" t="s">
        <v>23</v>
      </c>
      <c r="J14">
        <f>SQRT(O13)</f>
        <v>0.31796544133548016</v>
      </c>
      <c r="K14">
        <f>J14*SQRT(60/59)</f>
        <v>0.32064874157700235</v>
      </c>
      <c r="M14" s="22"/>
    </row>
  </sheetData>
  <mergeCells count="5">
    <mergeCell ref="C2:H3"/>
    <mergeCell ref="C4:D5"/>
    <mergeCell ref="E4:H5"/>
    <mergeCell ref="I4:L5"/>
    <mergeCell ref="M4:N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3" sqref="E3"/>
    </sheetView>
  </sheetViews>
  <sheetFormatPr baseColWidth="12" defaultRowHeight="20" x14ac:dyDescent="0.3"/>
  <cols>
    <col min="2" max="2" width="4.85546875" customWidth="1"/>
  </cols>
  <sheetData>
    <row r="2" spans="2:5" s="3" customFormat="1" ht="41" customHeight="1" x14ac:dyDescent="0.3">
      <c r="B2" s="5"/>
      <c r="C2" s="6" t="s">
        <v>13</v>
      </c>
      <c r="D2" s="6" t="s">
        <v>0</v>
      </c>
      <c r="E2" s="4" t="s">
        <v>20</v>
      </c>
    </row>
    <row r="3" spans="2:5" x14ac:dyDescent="0.3">
      <c r="B3" s="7">
        <v>1</v>
      </c>
      <c r="C3" s="8">
        <v>-0.60361900000000002</v>
      </c>
      <c r="D3" s="8">
        <v>87.076499999999996</v>
      </c>
      <c r="E3">
        <f>D3-$D$13</f>
        <v>0.28985000000001548</v>
      </c>
    </row>
    <row r="4" spans="2:5" x14ac:dyDescent="0.3">
      <c r="B4" s="7">
        <v>2</v>
      </c>
      <c r="C4" s="8">
        <v>-0.67748399999999998</v>
      </c>
      <c r="D4" s="8">
        <v>86.573999999999998</v>
      </c>
      <c r="E4">
        <f t="shared" ref="E4:E12" si="0">D4-$D$13</f>
        <v>-0.21264999999998224</v>
      </c>
    </row>
    <row r="5" spans="2:5" x14ac:dyDescent="0.3">
      <c r="B5" s="7">
        <v>3</v>
      </c>
      <c r="C5" s="8">
        <v>-0.68278700000000003</v>
      </c>
      <c r="D5" s="8">
        <v>86.8065</v>
      </c>
      <c r="E5">
        <f t="shared" si="0"/>
        <v>1.9850000000019463E-2</v>
      </c>
    </row>
    <row r="6" spans="2:5" x14ac:dyDescent="0.3">
      <c r="B6" s="7">
        <v>4</v>
      </c>
      <c r="C6" s="8">
        <v>-0.69651600000000002</v>
      </c>
      <c r="D6" s="8">
        <v>87.338999999999999</v>
      </c>
      <c r="E6">
        <f t="shared" si="0"/>
        <v>0.55235000000001833</v>
      </c>
    </row>
    <row r="7" spans="2:5" x14ac:dyDescent="0.3">
      <c r="B7" s="7">
        <v>5</v>
      </c>
      <c r="C7" s="8">
        <v>-0.71790200000000004</v>
      </c>
      <c r="D7" s="8">
        <v>86.817999999999998</v>
      </c>
      <c r="E7">
        <f t="shared" si="0"/>
        <v>3.1350000000017531E-2</v>
      </c>
    </row>
    <row r="8" spans="2:5" x14ac:dyDescent="0.3">
      <c r="B8" s="7">
        <v>6</v>
      </c>
      <c r="C8" s="8">
        <v>-0.77138499999999999</v>
      </c>
      <c r="D8" s="8">
        <v>86.617500000000007</v>
      </c>
      <c r="E8">
        <f t="shared" si="0"/>
        <v>-0.16914999999997349</v>
      </c>
    </row>
    <row r="9" spans="2:5" x14ac:dyDescent="0.3">
      <c r="B9" s="7">
        <v>7</v>
      </c>
      <c r="C9" s="8">
        <v>-0.74769600000000003</v>
      </c>
      <c r="D9" s="8">
        <v>86.567499999999995</v>
      </c>
      <c r="E9">
        <f t="shared" si="0"/>
        <v>-0.21914999999998486</v>
      </c>
    </row>
    <row r="10" spans="2:5" x14ac:dyDescent="0.3">
      <c r="B10" s="7">
        <v>8</v>
      </c>
      <c r="C10" s="8">
        <v>-0.71543000000000001</v>
      </c>
      <c r="D10" s="8">
        <v>86.727500000000006</v>
      </c>
      <c r="E10">
        <f t="shared" si="0"/>
        <v>-5.9149999999974057E-2</v>
      </c>
    </row>
    <row r="11" spans="2:5" x14ac:dyDescent="0.3">
      <c r="B11" s="7">
        <v>9</v>
      </c>
      <c r="C11" s="8">
        <v>-0.72315399999999996</v>
      </c>
      <c r="D11" s="8">
        <v>86.819000000000003</v>
      </c>
      <c r="E11">
        <f t="shared" si="0"/>
        <v>3.2350000000022305E-2</v>
      </c>
    </row>
    <row r="12" spans="2:5" x14ac:dyDescent="0.3">
      <c r="B12" s="7">
        <v>10</v>
      </c>
      <c r="C12" s="8">
        <v>-0.73734900000000003</v>
      </c>
      <c r="D12" s="8">
        <v>86.521000000000001</v>
      </c>
      <c r="E12">
        <f t="shared" si="0"/>
        <v>-0.26564999999997951</v>
      </c>
    </row>
    <row r="13" spans="2:5" x14ac:dyDescent="0.3">
      <c r="B13" s="9" t="s">
        <v>1</v>
      </c>
      <c r="C13" s="9">
        <f>AVERAGE(C3:C12)</f>
        <v>-0.70733219999999997</v>
      </c>
      <c r="D13" s="9">
        <f>AVERAGE(D3:D12)</f>
        <v>86.78664999999998</v>
      </c>
    </row>
    <row r="14" spans="2:5" x14ac:dyDescent="0.3">
      <c r="B14" s="10" t="s">
        <v>3</v>
      </c>
      <c r="C14" s="10">
        <f>STDEV(C3:C12)</f>
        <v>4.646077214597278E-2</v>
      </c>
      <c r="D14" s="10">
        <f>STDEV(D3:D12)</f>
        <v>0.25548516482262518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3" sqref="E3"/>
    </sheetView>
  </sheetViews>
  <sheetFormatPr baseColWidth="12" defaultRowHeight="20" x14ac:dyDescent="0.3"/>
  <cols>
    <col min="2" max="2" width="5.5703125" style="1" customWidth="1"/>
  </cols>
  <sheetData>
    <row r="2" spans="2:5" ht="40" x14ac:dyDescent="0.3">
      <c r="B2" s="5"/>
      <c r="C2" s="6" t="s">
        <v>13</v>
      </c>
      <c r="D2" s="6" t="s">
        <v>0</v>
      </c>
      <c r="E2" s="4" t="s">
        <v>20</v>
      </c>
    </row>
    <row r="3" spans="2:5" x14ac:dyDescent="0.3">
      <c r="B3" s="11">
        <v>1</v>
      </c>
      <c r="C3" s="8">
        <v>9.2730200000000007</v>
      </c>
      <c r="D3" s="8">
        <v>96.102999999999994</v>
      </c>
      <c r="E3">
        <f>D3-$D$13</f>
        <v>-0.13330000000000553</v>
      </c>
    </row>
    <row r="4" spans="2:5" x14ac:dyDescent="0.3">
      <c r="B4" s="11">
        <v>2</v>
      </c>
      <c r="C4" s="8">
        <v>9.2332699999999992</v>
      </c>
      <c r="D4" s="8">
        <v>96.185000000000002</v>
      </c>
      <c r="E4">
        <f t="shared" ref="E4:E12" si="0">D4-$D$13</f>
        <v>-5.1299999999997681E-2</v>
      </c>
    </row>
    <row r="5" spans="2:5" x14ac:dyDescent="0.3">
      <c r="B5" s="11">
        <v>3</v>
      </c>
      <c r="C5" s="8">
        <v>9.2461400000000005</v>
      </c>
      <c r="D5" s="8">
        <v>96.084500000000006</v>
      </c>
      <c r="E5">
        <f t="shared" si="0"/>
        <v>-0.15179999999999438</v>
      </c>
    </row>
    <row r="6" spans="2:5" x14ac:dyDescent="0.3">
      <c r="B6" s="11">
        <v>4</v>
      </c>
      <c r="C6" s="8">
        <v>9.1978100000000005</v>
      </c>
      <c r="D6" s="8">
        <v>96.488</v>
      </c>
      <c r="E6">
        <f t="shared" si="0"/>
        <v>0.25169999999999959</v>
      </c>
    </row>
    <row r="7" spans="2:5" x14ac:dyDescent="0.3">
      <c r="B7" s="11">
        <v>5</v>
      </c>
      <c r="C7" s="8">
        <v>9.2742100000000001</v>
      </c>
      <c r="D7" s="8">
        <v>96.573999999999998</v>
      </c>
      <c r="E7">
        <f t="shared" si="0"/>
        <v>0.33769999999999811</v>
      </c>
    </row>
    <row r="8" spans="2:5" x14ac:dyDescent="0.3">
      <c r="B8" s="11">
        <v>6</v>
      </c>
      <c r="C8" s="8">
        <v>9.1908899999999996</v>
      </c>
      <c r="D8" s="8">
        <v>96.991500000000002</v>
      </c>
      <c r="E8">
        <f t="shared" si="0"/>
        <v>0.75520000000000209</v>
      </c>
    </row>
    <row r="9" spans="2:5" x14ac:dyDescent="0.3">
      <c r="B9" s="11">
        <v>7</v>
      </c>
      <c r="C9" s="8">
        <v>9.2476299999999991</v>
      </c>
      <c r="D9" s="8">
        <v>95.4465</v>
      </c>
      <c r="E9">
        <f t="shared" si="0"/>
        <v>-0.78979999999999961</v>
      </c>
    </row>
    <row r="10" spans="2:5" x14ac:dyDescent="0.3">
      <c r="B10" s="11">
        <v>8</v>
      </c>
      <c r="C10" s="8">
        <v>9.2489600000000003</v>
      </c>
      <c r="D10" s="8">
        <v>96.143500000000003</v>
      </c>
      <c r="E10">
        <f t="shared" si="0"/>
        <v>-9.2799999999996885E-2</v>
      </c>
    </row>
    <row r="11" spans="2:5" x14ac:dyDescent="0.3">
      <c r="B11" s="11">
        <v>9</v>
      </c>
      <c r="C11" s="8">
        <v>9.2194699999999994</v>
      </c>
      <c r="D11" s="8">
        <v>96.102999999999994</v>
      </c>
      <c r="E11">
        <f t="shared" si="0"/>
        <v>-0.13330000000000553</v>
      </c>
    </row>
    <row r="12" spans="2:5" x14ac:dyDescent="0.3">
      <c r="B12" s="11">
        <v>10</v>
      </c>
      <c r="C12" s="8">
        <v>9.24451</v>
      </c>
      <c r="D12" s="8">
        <v>96.244</v>
      </c>
      <c r="E12">
        <f t="shared" si="0"/>
        <v>7.6999999999998181E-3</v>
      </c>
    </row>
    <row r="13" spans="2:5" x14ac:dyDescent="0.3">
      <c r="B13" s="12" t="s">
        <v>1</v>
      </c>
      <c r="C13" s="9">
        <f>AVERAGE(C3:C12)</f>
        <v>9.2375910000000001</v>
      </c>
      <c r="D13" s="9">
        <f>AVERAGE(D3:D12)</f>
        <v>96.2363</v>
      </c>
    </row>
    <row r="14" spans="2:5" x14ac:dyDescent="0.3">
      <c r="B14" s="13" t="s">
        <v>3</v>
      </c>
      <c r="C14" s="10">
        <f>STDEV(C3:C12)</f>
        <v>2.8003396401151223E-2</v>
      </c>
      <c r="D14" s="10">
        <f>STDEV(D3:D12)</f>
        <v>0.40019288405023473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3" sqref="E3:E12"/>
    </sheetView>
  </sheetViews>
  <sheetFormatPr baseColWidth="12" defaultRowHeight="20" x14ac:dyDescent="0.3"/>
  <sheetData>
    <row r="2" spans="2:5" ht="40" x14ac:dyDescent="0.3">
      <c r="B2" s="5"/>
      <c r="C2" s="6" t="s">
        <v>13</v>
      </c>
      <c r="D2" s="6" t="s">
        <v>0</v>
      </c>
      <c r="E2" s="4" t="s">
        <v>20</v>
      </c>
    </row>
    <row r="3" spans="2:5" x14ac:dyDescent="0.3">
      <c r="B3" s="7">
        <v>1</v>
      </c>
      <c r="C3" s="8">
        <v>19.2334</v>
      </c>
      <c r="D3" s="8">
        <v>106.432</v>
      </c>
      <c r="E3">
        <f>D3-$D$13</f>
        <v>-7.3199999999985721E-2</v>
      </c>
    </row>
    <row r="4" spans="2:5" x14ac:dyDescent="0.3">
      <c r="B4" s="7">
        <v>2</v>
      </c>
      <c r="C4" s="8">
        <v>19.1632</v>
      </c>
      <c r="D4" s="8">
        <v>106.271</v>
      </c>
      <c r="E4">
        <f t="shared" ref="E4:E12" si="0">D4-$D$13</f>
        <v>-0.23419999999998709</v>
      </c>
    </row>
    <row r="5" spans="2:5" x14ac:dyDescent="0.3">
      <c r="B5" s="7">
        <v>3</v>
      </c>
      <c r="C5" s="8">
        <v>19.2151</v>
      </c>
      <c r="D5" s="8">
        <v>106.86799999999999</v>
      </c>
      <c r="E5">
        <f t="shared" si="0"/>
        <v>0.36280000000000712</v>
      </c>
    </row>
    <row r="6" spans="2:5" x14ac:dyDescent="0.3">
      <c r="B6" s="7">
        <v>4</v>
      </c>
      <c r="C6" s="8">
        <v>19.2332</v>
      </c>
      <c r="D6" s="8">
        <v>106.423</v>
      </c>
      <c r="E6">
        <f t="shared" si="0"/>
        <v>-8.2199999999986062E-2</v>
      </c>
    </row>
    <row r="7" spans="2:5" x14ac:dyDescent="0.3">
      <c r="B7" s="7">
        <v>5</v>
      </c>
      <c r="C7" s="8">
        <v>19.108499999999999</v>
      </c>
      <c r="D7" s="8">
        <v>106.96899999999999</v>
      </c>
      <c r="E7">
        <f t="shared" si="0"/>
        <v>0.46380000000000621</v>
      </c>
    </row>
    <row r="8" spans="2:5" x14ac:dyDescent="0.3">
      <c r="B8" s="7">
        <v>6</v>
      </c>
      <c r="C8" s="8">
        <v>19.196000000000002</v>
      </c>
      <c r="D8" s="8">
        <v>106.399</v>
      </c>
      <c r="E8">
        <f t="shared" si="0"/>
        <v>-0.10619999999998697</v>
      </c>
    </row>
    <row r="9" spans="2:5" x14ac:dyDescent="0.3">
      <c r="B9" s="7">
        <v>7</v>
      </c>
      <c r="C9" s="8">
        <v>19.164100000000001</v>
      </c>
      <c r="D9" s="8">
        <v>107.05</v>
      </c>
      <c r="E9">
        <f t="shared" si="0"/>
        <v>0.54480000000000928</v>
      </c>
    </row>
    <row r="10" spans="2:5" x14ac:dyDescent="0.3">
      <c r="B10" s="7">
        <v>8</v>
      </c>
      <c r="C10" s="8">
        <v>19.1631</v>
      </c>
      <c r="D10" s="8">
        <v>105.98399999999999</v>
      </c>
      <c r="E10">
        <f t="shared" si="0"/>
        <v>-0.52119999999999322</v>
      </c>
    </row>
    <row r="11" spans="2:5" x14ac:dyDescent="0.3">
      <c r="B11" s="7">
        <v>9</v>
      </c>
      <c r="C11" s="8">
        <v>19.1587</v>
      </c>
      <c r="D11" s="8">
        <v>105.99</v>
      </c>
      <c r="E11">
        <f t="shared" si="0"/>
        <v>-0.515199999999993</v>
      </c>
    </row>
    <row r="12" spans="2:5" x14ac:dyDescent="0.3">
      <c r="B12" s="7">
        <v>10</v>
      </c>
      <c r="C12" s="8">
        <v>19.191299999999998</v>
      </c>
      <c r="D12" s="8">
        <v>106.666</v>
      </c>
      <c r="E12">
        <f t="shared" si="0"/>
        <v>0.16080000000000894</v>
      </c>
    </row>
    <row r="13" spans="2:5" x14ac:dyDescent="0.3">
      <c r="B13" s="9" t="s">
        <v>1</v>
      </c>
      <c r="C13" s="9">
        <f>AVERAGE(C3:C12)</f>
        <v>19.182659999999998</v>
      </c>
      <c r="D13" s="9">
        <f>AVERAGE(D3:D12)</f>
        <v>106.50519999999999</v>
      </c>
    </row>
    <row r="14" spans="2:5" x14ac:dyDescent="0.3">
      <c r="B14" s="10" t="s">
        <v>3</v>
      </c>
      <c r="C14" s="10">
        <f>STDEV(C3:C12)</f>
        <v>3.8892078599346944E-2</v>
      </c>
      <c r="D14" s="10">
        <f>STDEV(D3:D12)</f>
        <v>0.37781853374926438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3" sqref="E3:E12"/>
    </sheetView>
  </sheetViews>
  <sheetFormatPr baseColWidth="12" defaultRowHeight="20" x14ac:dyDescent="0.3"/>
  <sheetData>
    <row r="2" spans="2:5" ht="40" x14ac:dyDescent="0.3">
      <c r="B2" s="5"/>
      <c r="C2" s="6" t="s">
        <v>13</v>
      </c>
      <c r="D2" s="6" t="s">
        <v>0</v>
      </c>
      <c r="E2" s="4" t="s">
        <v>20</v>
      </c>
    </row>
    <row r="3" spans="2:5" x14ac:dyDescent="0.3">
      <c r="B3" s="7">
        <v>1</v>
      </c>
      <c r="C3" s="8">
        <v>29.255199999999999</v>
      </c>
      <c r="D3" s="8">
        <v>116.456</v>
      </c>
      <c r="E3">
        <f>D3-$D$13</f>
        <v>0.10060000000000002</v>
      </c>
    </row>
    <row r="4" spans="2:5" x14ac:dyDescent="0.3">
      <c r="B4" s="7">
        <v>2</v>
      </c>
      <c r="C4" s="8">
        <v>29.256900000000002</v>
      </c>
      <c r="D4" s="8">
        <v>116.539</v>
      </c>
      <c r="E4">
        <f t="shared" ref="E4:E12" si="0">D4-$D$13</f>
        <v>0.18359999999999843</v>
      </c>
    </row>
    <row r="5" spans="2:5" x14ac:dyDescent="0.3">
      <c r="B5" s="7">
        <v>3</v>
      </c>
      <c r="C5" s="8">
        <v>29.174299999999999</v>
      </c>
      <c r="D5" s="8">
        <v>116.586</v>
      </c>
      <c r="E5">
        <f t="shared" si="0"/>
        <v>0.23059999999999548</v>
      </c>
    </row>
    <row r="6" spans="2:5" x14ac:dyDescent="0.3">
      <c r="B6" s="7">
        <v>4</v>
      </c>
      <c r="C6" s="8">
        <v>29.1434</v>
      </c>
      <c r="D6" s="8">
        <v>116.40300000000001</v>
      </c>
      <c r="E6">
        <f t="shared" si="0"/>
        <v>4.7600000000002751E-2</v>
      </c>
    </row>
    <row r="7" spans="2:5" x14ac:dyDescent="0.3">
      <c r="B7" s="7">
        <v>5</v>
      </c>
      <c r="C7" s="8">
        <v>29.225300000000001</v>
      </c>
      <c r="D7" s="8">
        <v>116.166</v>
      </c>
      <c r="E7">
        <f t="shared" si="0"/>
        <v>-0.18940000000000623</v>
      </c>
    </row>
    <row r="8" spans="2:5" x14ac:dyDescent="0.3">
      <c r="B8" s="7">
        <v>6</v>
      </c>
      <c r="C8" s="8">
        <v>29.137699999999999</v>
      </c>
      <c r="D8" s="8">
        <v>116.407</v>
      </c>
      <c r="E8">
        <f t="shared" si="0"/>
        <v>5.1599999999993429E-2</v>
      </c>
    </row>
    <row r="9" spans="2:5" x14ac:dyDescent="0.3">
      <c r="B9" s="7">
        <v>7</v>
      </c>
      <c r="C9" s="8">
        <v>29.133099999999999</v>
      </c>
      <c r="D9" s="8">
        <v>116.184</v>
      </c>
      <c r="E9">
        <f t="shared" si="0"/>
        <v>-0.17140000000000555</v>
      </c>
    </row>
    <row r="10" spans="2:5" x14ac:dyDescent="0.3">
      <c r="B10" s="7">
        <v>8</v>
      </c>
      <c r="C10" s="8">
        <v>29.1692</v>
      </c>
      <c r="D10" s="8">
        <v>116.05800000000001</v>
      </c>
      <c r="E10">
        <f t="shared" si="0"/>
        <v>-0.29739999999999611</v>
      </c>
    </row>
    <row r="11" spans="2:5" x14ac:dyDescent="0.3">
      <c r="B11" s="7">
        <v>9</v>
      </c>
      <c r="C11" s="8">
        <v>29.1251</v>
      </c>
      <c r="D11" s="8">
        <v>116.637</v>
      </c>
      <c r="E11">
        <f t="shared" si="0"/>
        <v>0.28159999999999741</v>
      </c>
    </row>
    <row r="12" spans="2:5" x14ac:dyDescent="0.3">
      <c r="B12" s="7">
        <v>10</v>
      </c>
      <c r="C12" s="8">
        <v>29.141999999999999</v>
      </c>
      <c r="D12" s="8">
        <v>116.11799999999999</v>
      </c>
      <c r="E12">
        <f t="shared" si="0"/>
        <v>-0.23740000000000805</v>
      </c>
    </row>
    <row r="13" spans="2:5" x14ac:dyDescent="0.3">
      <c r="B13" s="9" t="s">
        <v>1</v>
      </c>
      <c r="C13" s="9">
        <f>AVERAGE(C3:C12)</f>
        <v>29.176219999999994</v>
      </c>
      <c r="D13" s="9">
        <f>AVERAGE(D3:D12)</f>
        <v>116.3554</v>
      </c>
    </row>
    <row r="14" spans="2:5" x14ac:dyDescent="0.3">
      <c r="B14" s="10" t="s">
        <v>3</v>
      </c>
      <c r="C14" s="10">
        <f>STDEV(C3:C12)</f>
        <v>5.1004853799527294E-2</v>
      </c>
      <c r="D14" s="10">
        <f>STDEV(D3:D12)</f>
        <v>0.20851016495338789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3" sqref="E3:E12"/>
    </sheetView>
  </sheetViews>
  <sheetFormatPr baseColWidth="12" defaultRowHeight="20" x14ac:dyDescent="0.3"/>
  <sheetData>
    <row r="2" spans="2:5" ht="40" x14ac:dyDescent="0.3">
      <c r="B2" s="5"/>
      <c r="C2" s="6" t="s">
        <v>13</v>
      </c>
      <c r="D2" s="6" t="s">
        <v>0</v>
      </c>
      <c r="E2" s="4" t="s">
        <v>20</v>
      </c>
    </row>
    <row r="3" spans="2:5" x14ac:dyDescent="0.3">
      <c r="B3" s="7">
        <v>1</v>
      </c>
      <c r="C3" s="8">
        <v>39.208100000000002</v>
      </c>
      <c r="D3" s="8">
        <v>125.93899999999999</v>
      </c>
      <c r="E3">
        <f>D3-$D$13</f>
        <v>-0.56210000000000093</v>
      </c>
    </row>
    <row r="4" spans="2:5" x14ac:dyDescent="0.3">
      <c r="B4" s="7">
        <v>2</v>
      </c>
      <c r="C4" s="8">
        <v>39.104199999999999</v>
      </c>
      <c r="D4" s="8">
        <v>126.631</v>
      </c>
      <c r="E4">
        <f t="shared" ref="E4:E12" si="0">D4-$D$13</f>
        <v>0.12990000000000634</v>
      </c>
    </row>
    <row r="5" spans="2:5" x14ac:dyDescent="0.3">
      <c r="B5" s="7">
        <v>3</v>
      </c>
      <c r="C5" s="8">
        <v>39.170299999999997</v>
      </c>
      <c r="D5" s="8">
        <v>126.236</v>
      </c>
      <c r="E5">
        <f t="shared" si="0"/>
        <v>-0.26509999999998968</v>
      </c>
    </row>
    <row r="6" spans="2:5" x14ac:dyDescent="0.3">
      <c r="B6" s="7">
        <v>4</v>
      </c>
      <c r="C6" s="8">
        <v>39.096699999999998</v>
      </c>
      <c r="D6" s="8">
        <v>126.968</v>
      </c>
      <c r="E6">
        <f t="shared" si="0"/>
        <v>0.46690000000000964</v>
      </c>
    </row>
    <row r="7" spans="2:5" x14ac:dyDescent="0.3">
      <c r="B7" s="7">
        <v>5</v>
      </c>
      <c r="C7" s="8">
        <v>39.125</v>
      </c>
      <c r="D7" s="8">
        <v>125.904</v>
      </c>
      <c r="E7">
        <f t="shared" si="0"/>
        <v>-0.59709999999999752</v>
      </c>
    </row>
    <row r="8" spans="2:5" x14ac:dyDescent="0.3">
      <c r="B8" s="7">
        <v>6</v>
      </c>
      <c r="C8" s="8">
        <v>39.08</v>
      </c>
      <c r="D8" s="8">
        <v>126.63200000000001</v>
      </c>
      <c r="E8">
        <f t="shared" si="0"/>
        <v>0.13090000000001112</v>
      </c>
    </row>
    <row r="9" spans="2:5" x14ac:dyDescent="0.3">
      <c r="B9" s="7">
        <v>7</v>
      </c>
      <c r="C9" s="8">
        <v>39.131599999999999</v>
      </c>
      <c r="D9" s="8">
        <v>126.999</v>
      </c>
      <c r="E9">
        <f t="shared" si="0"/>
        <v>0.49790000000000134</v>
      </c>
    </row>
    <row r="10" spans="2:5" x14ac:dyDescent="0.3">
      <c r="B10" s="7">
        <v>8</v>
      </c>
      <c r="C10" s="8">
        <v>39.171399999999998</v>
      </c>
      <c r="D10" s="8">
        <v>127.087</v>
      </c>
      <c r="E10">
        <f t="shared" si="0"/>
        <v>0.58590000000000941</v>
      </c>
    </row>
    <row r="11" spans="2:5" x14ac:dyDescent="0.3">
      <c r="B11" s="7">
        <v>9</v>
      </c>
      <c r="C11" s="8">
        <v>39.089700000000001</v>
      </c>
      <c r="D11" s="8">
        <v>126.57899999999999</v>
      </c>
      <c r="E11">
        <f t="shared" si="0"/>
        <v>7.7899999999999636E-2</v>
      </c>
    </row>
    <row r="12" spans="2:5" x14ac:dyDescent="0.3">
      <c r="B12" s="7">
        <v>10</v>
      </c>
      <c r="C12" s="8">
        <v>39.138500000000001</v>
      </c>
      <c r="D12" s="8">
        <v>126.036</v>
      </c>
      <c r="E12">
        <f t="shared" si="0"/>
        <v>-0.46509999999999252</v>
      </c>
    </row>
    <row r="13" spans="2:5" x14ac:dyDescent="0.3">
      <c r="B13" s="9" t="s">
        <v>1</v>
      </c>
      <c r="C13" s="9">
        <f>AVERAGE(C3:C12)</f>
        <v>39.131549999999997</v>
      </c>
      <c r="D13" s="9">
        <f>AVERAGE(D3:D12)</f>
        <v>126.50109999999999</v>
      </c>
    </row>
    <row r="14" spans="2:5" x14ac:dyDescent="0.3">
      <c r="B14" s="10" t="s">
        <v>3</v>
      </c>
      <c r="C14" s="10">
        <f>STDEV(C3:C12)</f>
        <v>4.138177940430661E-2</v>
      </c>
      <c r="D14" s="10">
        <f>STDEV(D3:D12)</f>
        <v>0.44824805880474655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13" sqref="E13"/>
    </sheetView>
  </sheetViews>
  <sheetFormatPr baseColWidth="12" defaultRowHeight="20" x14ac:dyDescent="0.3"/>
  <sheetData>
    <row r="2" spans="2:5" ht="40" x14ac:dyDescent="0.3">
      <c r="B2" s="5"/>
      <c r="C2" s="6" t="s">
        <v>13</v>
      </c>
      <c r="D2" s="6" t="s">
        <v>0</v>
      </c>
      <c r="E2" s="4" t="s">
        <v>20</v>
      </c>
    </row>
    <row r="3" spans="2:5" x14ac:dyDescent="0.3">
      <c r="B3" s="7">
        <v>1</v>
      </c>
      <c r="C3" s="8">
        <v>49.207599999999999</v>
      </c>
      <c r="D3" s="8">
        <v>137.06100000000001</v>
      </c>
      <c r="E3">
        <f>D3-$D$13</f>
        <v>0.21470000000002187</v>
      </c>
    </row>
    <row r="4" spans="2:5" x14ac:dyDescent="0.3">
      <c r="B4" s="7">
        <v>2</v>
      </c>
      <c r="C4" s="8">
        <v>49.210999999999999</v>
      </c>
      <c r="D4" s="8">
        <v>137.22399999999999</v>
      </c>
      <c r="E4">
        <f t="shared" ref="E4:E12" si="0">D4-$D$13</f>
        <v>0.37770000000000437</v>
      </c>
    </row>
    <row r="5" spans="2:5" x14ac:dyDescent="0.3">
      <c r="B5" s="7">
        <v>3</v>
      </c>
      <c r="C5" s="8">
        <v>49.183300000000003</v>
      </c>
      <c r="D5" s="8">
        <v>136.73500000000001</v>
      </c>
      <c r="E5">
        <f t="shared" si="0"/>
        <v>-0.11129999999997153</v>
      </c>
    </row>
    <row r="6" spans="2:5" x14ac:dyDescent="0.3">
      <c r="B6" s="7">
        <v>4</v>
      </c>
      <c r="C6" s="8">
        <v>49.225200000000001</v>
      </c>
      <c r="D6" s="8">
        <v>136.798</v>
      </c>
      <c r="E6">
        <f t="shared" si="0"/>
        <v>-4.8299999999983356E-2</v>
      </c>
    </row>
    <row r="7" spans="2:5" x14ac:dyDescent="0.3">
      <c r="B7" s="7">
        <v>5</v>
      </c>
      <c r="C7" s="8">
        <v>49.203099999999999</v>
      </c>
      <c r="D7" s="8">
        <v>136.58799999999999</v>
      </c>
      <c r="E7">
        <f t="shared" si="0"/>
        <v>-0.25829999999999131</v>
      </c>
    </row>
    <row r="8" spans="2:5" x14ac:dyDescent="0.3">
      <c r="B8" s="7">
        <v>6</v>
      </c>
      <c r="C8" s="8">
        <v>49.131900000000002</v>
      </c>
      <c r="D8" s="8">
        <v>136.64400000000001</v>
      </c>
      <c r="E8">
        <f t="shared" si="0"/>
        <v>-0.20229999999997972</v>
      </c>
    </row>
    <row r="9" spans="2:5" x14ac:dyDescent="0.3">
      <c r="B9" s="7">
        <v>7</v>
      </c>
      <c r="C9" s="8">
        <v>49.123100000000001</v>
      </c>
      <c r="D9" s="8">
        <v>137.19900000000001</v>
      </c>
      <c r="E9">
        <f t="shared" si="0"/>
        <v>0.3527000000000271</v>
      </c>
    </row>
    <row r="10" spans="2:5" x14ac:dyDescent="0.3">
      <c r="B10" s="7">
        <v>8</v>
      </c>
      <c r="C10" s="8">
        <v>49.162700000000001</v>
      </c>
      <c r="D10" s="8">
        <v>136.798</v>
      </c>
      <c r="E10">
        <f t="shared" si="0"/>
        <v>-4.8299999999983356E-2</v>
      </c>
    </row>
    <row r="11" spans="2:5" x14ac:dyDescent="0.3">
      <c r="B11" s="7">
        <v>9</v>
      </c>
      <c r="C11" s="8">
        <v>49.084699999999998</v>
      </c>
      <c r="D11" s="8">
        <v>136.904</v>
      </c>
      <c r="E11">
        <f t="shared" si="0"/>
        <v>5.7700000000011187E-2</v>
      </c>
    </row>
    <row r="12" spans="2:5" x14ac:dyDescent="0.3">
      <c r="B12" s="7">
        <v>10</v>
      </c>
      <c r="C12" s="8">
        <v>49.183500000000002</v>
      </c>
      <c r="D12" s="8">
        <v>136.512</v>
      </c>
      <c r="E12">
        <f t="shared" si="0"/>
        <v>-0.33429999999998472</v>
      </c>
    </row>
    <row r="13" spans="2:5" x14ac:dyDescent="0.3">
      <c r="B13" s="9" t="s">
        <v>1</v>
      </c>
      <c r="C13" s="9">
        <f>AVERAGE(C3:C12)</f>
        <v>49.171610000000001</v>
      </c>
      <c r="D13" s="9">
        <f>AVERAGE(D3:D12)</f>
        <v>136.84629999999999</v>
      </c>
    </row>
    <row r="14" spans="2:5" x14ac:dyDescent="0.3">
      <c r="B14" s="10" t="s">
        <v>3</v>
      </c>
      <c r="C14" s="10">
        <f>STDEV(C3:C12)</f>
        <v>4.5400965481657757E-2</v>
      </c>
      <c r="D14" s="10">
        <f>STDEV(D3:D12)</f>
        <v>0.24786512909689876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20" x14ac:dyDescent="0.3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summary</vt:lpstr>
      <vt:lpstr>0um</vt:lpstr>
      <vt:lpstr>10um</vt:lpstr>
      <vt:lpstr>20um</vt:lpstr>
      <vt:lpstr>30um</vt:lpstr>
      <vt:lpstr>40um</vt:lpstr>
      <vt:lpstr>50um</vt:lpstr>
      <vt:lpstr>sum_hist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Hiromasa YASUDA</dc:creator>
  <cp:lastModifiedBy>Hiromasa YASUDA</cp:lastModifiedBy>
  <dcterms:created xsi:type="dcterms:W3CDTF">2017-03-13T02:47:18Z</dcterms:created>
  <dcterms:modified xsi:type="dcterms:W3CDTF">2017-03-15T02:36:41Z</dcterms:modified>
</cp:coreProperties>
</file>