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FA\141\lab3\"/>
    </mc:Choice>
  </mc:AlternateContent>
  <xr:revisionPtr revIDLastSave="0" documentId="8_{A58552ED-B9FB-4298-B809-6822AC3968C4}" xr6:coauthVersionLast="45" xr6:coauthVersionMax="45" xr10:uidLastSave="{00000000-0000-0000-0000-000000000000}"/>
  <bookViews>
    <workbookView xWindow="4635" yWindow="1395" windowWidth="14400" windowHeight="8272" activeTab="3" xr2:uid="{DA085D20-411A-48C6-931E-4088200A7A31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1" i="2"/>
  <c r="D2" i="2"/>
  <c r="D3" i="2"/>
  <c r="D4" i="2"/>
  <c r="D5" i="2"/>
  <c r="D6" i="2"/>
  <c r="D1" i="2"/>
  <c r="B2" i="2"/>
  <c r="B3" i="2"/>
  <c r="B4" i="2"/>
  <c r="B5" i="2"/>
  <c r="B6" i="2"/>
  <c r="B1" i="2"/>
  <c r="J3" i="1" l="1"/>
  <c r="J4" i="1"/>
  <c r="K4" i="1" s="1"/>
  <c r="J5" i="1"/>
  <c r="K5" i="1" s="1"/>
  <c r="J6" i="1"/>
  <c r="K6" i="1" s="1"/>
  <c r="J2" i="1"/>
  <c r="K2" i="1" s="1"/>
  <c r="F4" i="1"/>
  <c r="G4" i="1" s="1"/>
  <c r="F5" i="1"/>
  <c r="G5" i="1" s="1"/>
  <c r="F6" i="1"/>
  <c r="G6" i="1" s="1"/>
  <c r="F3" i="1"/>
  <c r="G3" i="1" s="1"/>
  <c r="F2" i="1"/>
  <c r="G2" i="1"/>
  <c r="K3" i="1"/>
  <c r="J1" i="1"/>
  <c r="K1" i="1" s="1"/>
  <c r="F1" i="1"/>
  <c r="G1" i="1" s="1"/>
  <c r="B2" i="1"/>
  <c r="C2" i="1" s="1"/>
  <c r="B3" i="1"/>
  <c r="C3" i="1" s="1"/>
  <c r="B4" i="1"/>
  <c r="C4" i="1" s="1"/>
  <c r="B5" i="1"/>
  <c r="C5" i="1" s="1"/>
  <c r="B6" i="1"/>
  <c r="C6" i="1" s="1"/>
  <c r="B1" i="1"/>
  <c r="C1" i="1" s="1"/>
</calcChain>
</file>

<file path=xl/sharedStrings.xml><?xml version="1.0" encoding="utf-8"?>
<sst xmlns="http://schemas.openxmlformats.org/spreadsheetml/2006/main" count="57" uniqueCount="34">
  <si>
    <t>m[kg] [kg]</t>
  </si>
  <si>
    <t>w[N][N]</t>
    <phoneticPr fontId="1" type="noConversion"/>
  </si>
  <si>
    <t>L</t>
    <phoneticPr fontId="1" type="noConversion"/>
  </si>
  <si>
    <t>L[mm] 0.02[mm]</t>
    <phoneticPr fontId="1" type="noConversion"/>
  </si>
  <si>
    <t>L2</t>
    <phoneticPr fontId="1" type="noConversion"/>
  </si>
  <si>
    <t>L1</t>
    <phoneticPr fontId="1" type="noConversion"/>
  </si>
  <si>
    <t>L3</t>
    <phoneticPr fontId="1" type="noConversion"/>
  </si>
  <si>
    <t>L4</t>
  </si>
  <si>
    <t>L5</t>
  </si>
  <si>
    <t>L6</t>
  </si>
  <si>
    <t>Spring1</t>
    <phoneticPr fontId="1" type="noConversion"/>
  </si>
  <si>
    <t>Spring2</t>
    <phoneticPr fontId="1" type="noConversion"/>
  </si>
  <si>
    <t>Spring1</t>
  </si>
  <si>
    <t>Spring2</t>
  </si>
  <si>
    <t>L</t>
  </si>
  <si>
    <t>L1</t>
  </si>
  <si>
    <t>L2</t>
  </si>
  <si>
    <t>L3</t>
  </si>
  <si>
    <t>m</t>
    <phoneticPr fontId="1" type="noConversion"/>
  </si>
  <si>
    <t>w</t>
    <phoneticPr fontId="1" type="noConversion"/>
  </si>
  <si>
    <t>$\Delta$L</t>
    <phoneticPr fontId="1" type="noConversion"/>
  </si>
  <si>
    <t>m[kg]</t>
  </si>
  <si>
    <t>$T^2$[$s^2$]</t>
  </si>
  <si>
    <t>horizontal</t>
  </si>
  <si>
    <t>incline 1</t>
  </si>
  <si>
    <t>incline2</t>
  </si>
  <si>
    <t>Uncertainty of $T^2$[$s^2$]</t>
  </si>
  <si>
    <t>incline 2</t>
  </si>
  <si>
    <t>$m_1$</t>
  </si>
  <si>
    <t>$m_2$</t>
  </si>
  <si>
    <t>$m_3$</t>
  </si>
  <si>
    <t>$m_4$</t>
  </si>
  <si>
    <t>$m_5$</t>
  </si>
  <si>
    <t>$m_6$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</si>
</sst>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F2EA-C857-4781-9FCF-777FF1F21463}">
  <dimension ref="A1:K15"/>
  <sheetViews>
    <sheetView topLeftCell="B1" workbookViewId="0">
      <selection activeCell="I15" sqref="E7:I15"/>
    </sheetView>
  </sheetViews>
  <sheetFormatPr defaultRowHeight="13.9" x14ac:dyDescent="0.4"/>
  <cols>
    <col min="2" max="2" width="19.19921875" customWidth="1"/>
    <col min="6" max="9" width="14.6640625" bestFit="1" customWidth="1"/>
  </cols>
  <sheetData>
    <row r="1" spans="1:11" x14ac:dyDescent="0.4">
      <c r="A1">
        <v>4.79</v>
      </c>
      <c r="B1">
        <f t="shared" ref="B1:B6" si="0">A1*9.794</f>
        <v>46.913260000000001</v>
      </c>
      <c r="C1">
        <f t="shared" ref="C1:C6" si="1">B1/1000</f>
        <v>4.6913259999999998E-2</v>
      </c>
      <c r="D1">
        <v>36.06</v>
      </c>
      <c r="E1">
        <v>38.954000000000001</v>
      </c>
      <c r="F1">
        <f>E1-D1</f>
        <v>2.8939999999999984</v>
      </c>
      <c r="G1">
        <f t="shared" ref="G1:G6" si="2">F1/100</f>
        <v>2.8939999999999983E-2</v>
      </c>
      <c r="H1">
        <v>36.054000000000002</v>
      </c>
      <c r="I1">
        <v>38.83</v>
      </c>
      <c r="J1">
        <f>I1-H1</f>
        <v>2.7759999999999962</v>
      </c>
      <c r="K1">
        <f t="shared" ref="K1:K6" si="3">J1/100</f>
        <v>2.7759999999999962E-2</v>
      </c>
    </row>
    <row r="2" spans="1:11" x14ac:dyDescent="0.4">
      <c r="A2">
        <v>9.5</v>
      </c>
      <c r="B2">
        <f t="shared" si="0"/>
        <v>93.043000000000006</v>
      </c>
      <c r="C2">
        <f t="shared" si="1"/>
        <v>9.3043000000000001E-2</v>
      </c>
      <c r="E2">
        <v>41.661999999999999</v>
      </c>
      <c r="F2">
        <f>E2-D1</f>
        <v>5.6019999999999968</v>
      </c>
      <c r="G2">
        <f t="shared" si="2"/>
        <v>5.6019999999999966E-2</v>
      </c>
      <c r="I2">
        <v>41.578000000000003</v>
      </c>
      <c r="J2">
        <f>I2-35.054</f>
        <v>6.5240000000000009</v>
      </c>
      <c r="K2">
        <f t="shared" si="3"/>
        <v>6.5240000000000006E-2</v>
      </c>
    </row>
    <row r="3" spans="1:11" x14ac:dyDescent="0.4">
      <c r="A3">
        <v>14.26</v>
      </c>
      <c r="B3">
        <f t="shared" si="0"/>
        <v>139.66244</v>
      </c>
      <c r="C3">
        <f t="shared" si="1"/>
        <v>0.13966244</v>
      </c>
      <c r="E3">
        <v>44.445999999999998</v>
      </c>
      <c r="F3">
        <f>E3-36.06</f>
        <v>8.3859999999999957</v>
      </c>
      <c r="G3">
        <f t="shared" si="2"/>
        <v>8.3859999999999962E-2</v>
      </c>
      <c r="I3">
        <v>44.423999999999999</v>
      </c>
      <c r="J3">
        <f>I3-35.054</f>
        <v>9.3699999999999974</v>
      </c>
      <c r="K3">
        <f t="shared" si="3"/>
        <v>9.3699999999999978E-2</v>
      </c>
    </row>
    <row r="4" spans="1:11" x14ac:dyDescent="0.4">
      <c r="A4">
        <v>19.09</v>
      </c>
      <c r="B4">
        <f t="shared" si="0"/>
        <v>186.96746000000002</v>
      </c>
      <c r="C4">
        <f t="shared" si="1"/>
        <v>0.18696746000000003</v>
      </c>
      <c r="E4">
        <v>47.176000000000002</v>
      </c>
      <c r="F4">
        <f>E4-36.06</f>
        <v>11.116</v>
      </c>
      <c r="G4">
        <f t="shared" si="2"/>
        <v>0.11115999999999999</v>
      </c>
      <c r="I4">
        <v>47.213999999999999</v>
      </c>
      <c r="J4">
        <f>I4-35.054</f>
        <v>12.159999999999997</v>
      </c>
      <c r="K4">
        <f t="shared" si="3"/>
        <v>0.12159999999999997</v>
      </c>
    </row>
    <row r="5" spans="1:11" x14ac:dyDescent="0.4">
      <c r="A5">
        <v>23.9</v>
      </c>
      <c r="B5">
        <f t="shared" si="0"/>
        <v>234.07659999999998</v>
      </c>
      <c r="C5">
        <f t="shared" si="1"/>
        <v>0.2340766</v>
      </c>
      <c r="E5">
        <v>50.008000000000003</v>
      </c>
      <c r="F5">
        <f>E5-36.06</f>
        <v>13.948</v>
      </c>
      <c r="G5">
        <f t="shared" si="2"/>
        <v>0.13947999999999999</v>
      </c>
      <c r="I5">
        <v>50.015999999999998</v>
      </c>
      <c r="J5">
        <f>I5-35.054</f>
        <v>14.961999999999996</v>
      </c>
      <c r="K5">
        <f t="shared" si="3"/>
        <v>0.14961999999999998</v>
      </c>
    </row>
    <row r="6" spans="1:11" x14ac:dyDescent="0.4">
      <c r="A6">
        <v>28.63</v>
      </c>
      <c r="B6">
        <f t="shared" si="0"/>
        <v>280.40222</v>
      </c>
      <c r="C6">
        <f t="shared" si="1"/>
        <v>0.28040221999999998</v>
      </c>
      <c r="E6">
        <v>52.768000000000001</v>
      </c>
      <c r="F6">
        <f>E6-36.06</f>
        <v>16.707999999999998</v>
      </c>
      <c r="G6">
        <f t="shared" si="2"/>
        <v>0.16707999999999998</v>
      </c>
      <c r="I6">
        <v>52.88</v>
      </c>
      <c r="J6">
        <f>I6-35.054</f>
        <v>17.826000000000001</v>
      </c>
      <c r="K6">
        <f t="shared" si="3"/>
        <v>0.17826</v>
      </c>
    </row>
    <row r="7" spans="1:11" x14ac:dyDescent="0.4">
      <c r="A7" s="2"/>
      <c r="B7" s="3" t="s">
        <v>0</v>
      </c>
      <c r="C7" t="s">
        <v>1</v>
      </c>
      <c r="F7" s="5" t="s">
        <v>10</v>
      </c>
      <c r="G7" s="5"/>
      <c r="H7" s="5" t="s">
        <v>11</v>
      </c>
      <c r="I7" s="5"/>
    </row>
    <row r="8" spans="1:11" x14ac:dyDescent="0.4">
      <c r="A8" s="2">
        <v>1</v>
      </c>
      <c r="B8" s="4">
        <v>4.79E-3</v>
      </c>
      <c r="C8" s="1">
        <v>4.6913259999999998E-2</v>
      </c>
      <c r="F8" t="s">
        <v>3</v>
      </c>
      <c r="G8" t="s">
        <v>3</v>
      </c>
      <c r="H8" t="s">
        <v>3</v>
      </c>
      <c r="I8" t="s">
        <v>3</v>
      </c>
    </row>
    <row r="9" spans="1:11" x14ac:dyDescent="0.4">
      <c r="A9" s="2">
        <v>2</v>
      </c>
      <c r="B9" s="4">
        <v>9.4999999999999998E-3</v>
      </c>
      <c r="C9" s="1">
        <v>9.3043000000000001E-2</v>
      </c>
      <c r="E9" t="s">
        <v>2</v>
      </c>
      <c r="F9" s="5">
        <v>36.06</v>
      </c>
      <c r="G9" s="5"/>
      <c r="H9" s="5">
        <v>36.06</v>
      </c>
      <c r="I9" s="5"/>
    </row>
    <row r="10" spans="1:11" x14ac:dyDescent="0.4">
      <c r="A10" s="2">
        <v>3</v>
      </c>
      <c r="B10" s="4">
        <v>1.426E-2</v>
      </c>
      <c r="C10" s="1">
        <v>0.13966244</v>
      </c>
      <c r="E10" t="s">
        <v>5</v>
      </c>
      <c r="F10">
        <v>389.54</v>
      </c>
      <c r="G10">
        <v>28.939999999999984</v>
      </c>
      <c r="H10">
        <v>388.29999999999995</v>
      </c>
      <c r="I10">
        <v>27.759999999999962</v>
      </c>
    </row>
    <row r="11" spans="1:11" x14ac:dyDescent="0.4">
      <c r="A11" s="2">
        <v>4</v>
      </c>
      <c r="B11" s="4">
        <v>1.9089999999999999E-2</v>
      </c>
      <c r="C11" s="1">
        <v>0.18696746000000003</v>
      </c>
      <c r="E11" t="s">
        <v>4</v>
      </c>
      <c r="F11">
        <v>416.62</v>
      </c>
      <c r="G11">
        <v>56.019999999999968</v>
      </c>
      <c r="H11">
        <v>415.78000000000003</v>
      </c>
      <c r="I11">
        <v>65.240000000000009</v>
      </c>
    </row>
    <row r="12" spans="1:11" x14ac:dyDescent="0.4">
      <c r="A12" s="2">
        <v>5</v>
      </c>
      <c r="B12" s="4">
        <v>2.3899999999999998E-2</v>
      </c>
      <c r="C12" s="1">
        <v>0.2340766</v>
      </c>
      <c r="E12" t="s">
        <v>6</v>
      </c>
      <c r="F12">
        <v>444.46</v>
      </c>
      <c r="G12">
        <v>83.859999999999957</v>
      </c>
      <c r="H12">
        <v>444.24</v>
      </c>
      <c r="I12">
        <v>93.699999999999974</v>
      </c>
    </row>
    <row r="13" spans="1:11" x14ac:dyDescent="0.4">
      <c r="A13" s="2">
        <v>6</v>
      </c>
      <c r="B13" s="4">
        <v>2.8629999999999999E-2</v>
      </c>
      <c r="C13" s="1">
        <v>0.28040221999999998</v>
      </c>
      <c r="E13" t="s">
        <v>7</v>
      </c>
      <c r="F13">
        <v>471.76</v>
      </c>
      <c r="G13">
        <v>111.16</v>
      </c>
      <c r="H13">
        <v>472.14</v>
      </c>
      <c r="I13">
        <v>121.59999999999997</v>
      </c>
    </row>
    <row r="14" spans="1:11" x14ac:dyDescent="0.4">
      <c r="E14" t="s">
        <v>8</v>
      </c>
      <c r="F14">
        <v>500.08000000000004</v>
      </c>
      <c r="G14">
        <v>139.48000000000002</v>
      </c>
      <c r="H14">
        <v>500.15999999999997</v>
      </c>
      <c r="I14">
        <v>149.61999999999995</v>
      </c>
    </row>
    <row r="15" spans="1:11" x14ac:dyDescent="0.4">
      <c r="E15" t="s">
        <v>9</v>
      </c>
      <c r="F15">
        <v>527.68000000000006</v>
      </c>
      <c r="G15">
        <v>167.07999999999998</v>
      </c>
      <c r="H15">
        <v>528.80000000000007</v>
      </c>
      <c r="I15">
        <v>178.26</v>
      </c>
    </row>
  </sheetData>
  <mergeCells count="4">
    <mergeCell ref="F9:G9"/>
    <mergeCell ref="H9:I9"/>
    <mergeCell ref="F7:G7"/>
    <mergeCell ref="H7:I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517B7-1C10-4153-A6D4-0DAB1149A5E8}">
  <dimension ref="A1:F6"/>
  <sheetViews>
    <sheetView workbookViewId="0">
      <selection activeCell="F1" sqref="F1:F6"/>
    </sheetView>
  </sheetViews>
  <sheetFormatPr defaultRowHeight="13.9" x14ac:dyDescent="0.4"/>
  <sheetData>
    <row r="1" spans="1:6" x14ac:dyDescent="0.4">
      <c r="A1">
        <v>12.421099999999999</v>
      </c>
      <c r="B1">
        <f t="shared" ref="B1:B6" si="0">2*A1*0.00001</f>
        <v>2.4842199999999999E-4</v>
      </c>
      <c r="C1">
        <v>12.424099999999999</v>
      </c>
      <c r="D1">
        <f t="shared" ref="D1:D6" si="1">C1*2*0.00001</f>
        <v>2.4848200000000001E-4</v>
      </c>
      <c r="E1">
        <v>12.4207</v>
      </c>
      <c r="F1">
        <f t="shared" ref="F1:F6" si="2">2*E1*0.00001</f>
        <v>2.4841400000000002E-4</v>
      </c>
    </row>
    <row r="2" spans="1:6" x14ac:dyDescent="0.4">
      <c r="A2">
        <v>12.6347</v>
      </c>
      <c r="B2">
        <f t="shared" si="0"/>
        <v>2.5269400000000003E-4</v>
      </c>
      <c r="C2">
        <v>12.6349</v>
      </c>
      <c r="D2">
        <f t="shared" si="1"/>
        <v>2.5269800000000004E-4</v>
      </c>
      <c r="E2">
        <v>12.64</v>
      </c>
      <c r="F2">
        <f t="shared" si="2"/>
        <v>2.5280000000000002E-4</v>
      </c>
    </row>
    <row r="3" spans="1:6" x14ac:dyDescent="0.4">
      <c r="A3">
        <v>12.856</v>
      </c>
      <c r="B3">
        <f t="shared" si="0"/>
        <v>2.5712E-4</v>
      </c>
      <c r="C3">
        <v>12.8573</v>
      </c>
      <c r="D3">
        <f t="shared" si="1"/>
        <v>2.5714600000000003E-4</v>
      </c>
      <c r="E3">
        <v>12.857100000000001</v>
      </c>
      <c r="F3">
        <f t="shared" si="2"/>
        <v>2.5714200000000003E-4</v>
      </c>
    </row>
    <row r="4" spans="1:6" x14ac:dyDescent="0.4">
      <c r="A4">
        <v>13.069900000000001</v>
      </c>
      <c r="B4">
        <f t="shared" si="0"/>
        <v>2.6139800000000003E-4</v>
      </c>
      <c r="C4">
        <v>13.0785</v>
      </c>
      <c r="D4">
        <f t="shared" si="1"/>
        <v>2.6157000000000003E-4</v>
      </c>
      <c r="E4">
        <v>13.072800000000001</v>
      </c>
      <c r="F4">
        <f t="shared" si="2"/>
        <v>2.6145600000000003E-4</v>
      </c>
    </row>
    <row r="5" spans="1:6" x14ac:dyDescent="0.4">
      <c r="A5">
        <v>13.2828</v>
      </c>
      <c r="B5">
        <f t="shared" si="0"/>
        <v>2.6565600000000002E-4</v>
      </c>
      <c r="C5">
        <v>13.2843</v>
      </c>
      <c r="D5">
        <f t="shared" si="1"/>
        <v>2.65686E-4</v>
      </c>
      <c r="E5">
        <v>13.286199999999999</v>
      </c>
      <c r="F5">
        <f t="shared" si="2"/>
        <v>2.6572400000000001E-4</v>
      </c>
    </row>
    <row r="6" spans="1:6" x14ac:dyDescent="0.4">
      <c r="A6">
        <v>13.491199999999999</v>
      </c>
      <c r="B6">
        <f t="shared" si="0"/>
        <v>2.69824E-4</v>
      </c>
      <c r="C6">
        <v>13.485900000000001</v>
      </c>
      <c r="D6">
        <f t="shared" si="1"/>
        <v>2.6971800000000006E-4</v>
      </c>
      <c r="E6">
        <v>13.4932</v>
      </c>
      <c r="F6">
        <f t="shared" si="2"/>
        <v>2.6986400000000003E-4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71F9-5DC0-4B0E-9717-AEBE5627795F}">
  <dimension ref="A1:R16"/>
  <sheetViews>
    <sheetView workbookViewId="0">
      <selection activeCell="H3" sqref="H3:I4"/>
    </sheetView>
  </sheetViews>
  <sheetFormatPr defaultRowHeight="13.9" x14ac:dyDescent="0.4"/>
  <sheetData>
    <row r="1" spans="1:18" ht="13.9" customHeight="1" x14ac:dyDescent="0.4">
      <c r="A1" s="6" t="s">
        <v>21</v>
      </c>
      <c r="B1" s="6" t="s">
        <v>22</v>
      </c>
      <c r="C1" s="6"/>
      <c r="D1" s="6"/>
      <c r="E1" s="6"/>
      <c r="F1" s="6" t="s">
        <v>26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4">
      <c r="A3" s="6"/>
      <c r="B3" s="6" t="s">
        <v>23</v>
      </c>
      <c r="C3" s="6" t="s">
        <v>24</v>
      </c>
      <c r="D3" s="6" t="s">
        <v>25</v>
      </c>
      <c r="F3" s="6" t="s">
        <v>23</v>
      </c>
      <c r="G3" s="6"/>
      <c r="H3" s="6" t="s">
        <v>24</v>
      </c>
      <c r="I3" s="6"/>
      <c r="J3" s="6" t="s">
        <v>27</v>
      </c>
      <c r="K3" s="6"/>
      <c r="L3" s="6"/>
      <c r="M3" s="6"/>
      <c r="N3" s="6"/>
    </row>
    <row r="4" spans="1:18" x14ac:dyDescent="0.4">
      <c r="A4" s="6"/>
      <c r="B4" s="6"/>
      <c r="C4" s="6"/>
      <c r="D4" s="6"/>
      <c r="F4" s="6"/>
      <c r="G4" s="6"/>
      <c r="H4" s="6"/>
      <c r="I4" s="6"/>
      <c r="J4" s="6"/>
      <c r="K4" s="6"/>
      <c r="L4" s="6"/>
      <c r="M4" s="6"/>
      <c r="N4" s="6"/>
    </row>
    <row r="5" spans="1:18" x14ac:dyDescent="0.4">
      <c r="A5" s="6">
        <v>0.13303000000000001</v>
      </c>
      <c r="B5" s="6">
        <v>1.5427999999999999</v>
      </c>
      <c r="C5" s="6">
        <v>1.5436000000000001</v>
      </c>
      <c r="D5" s="6">
        <v>1.5427</v>
      </c>
      <c r="F5" s="6" t="s">
        <v>28</v>
      </c>
      <c r="G5" s="6">
        <v>2.0000000000000002E-5</v>
      </c>
      <c r="H5" s="6" t="s">
        <v>28</v>
      </c>
      <c r="I5" s="6">
        <v>2.0000000000000002E-5</v>
      </c>
      <c r="J5" s="6" t="s">
        <v>28</v>
      </c>
      <c r="K5" s="6">
        <v>2.0000000000000002E-5</v>
      </c>
    </row>
    <row r="6" spans="1:18" x14ac:dyDescent="0.4">
      <c r="A6" s="6"/>
      <c r="B6" s="6"/>
      <c r="C6" s="6"/>
      <c r="D6" s="6"/>
      <c r="F6" s="6"/>
      <c r="G6" s="6"/>
      <c r="H6" s="6"/>
      <c r="I6" s="6"/>
      <c r="J6" s="6"/>
      <c r="K6" s="6"/>
    </row>
    <row r="7" spans="1:18" x14ac:dyDescent="0.4">
      <c r="A7" s="6">
        <v>0.13774</v>
      </c>
      <c r="B7" s="6">
        <v>1.5964</v>
      </c>
      <c r="C7" s="6">
        <v>1.5964</v>
      </c>
      <c r="D7" s="6">
        <v>1.5976999999999999</v>
      </c>
      <c r="F7" s="6" t="s">
        <v>29</v>
      </c>
      <c r="G7" s="6">
        <v>3.0000000000000001E-5</v>
      </c>
      <c r="H7" s="6" t="s">
        <v>29</v>
      </c>
      <c r="I7" s="6">
        <v>3.0000000000000001E-5</v>
      </c>
      <c r="J7" s="6" t="s">
        <v>29</v>
      </c>
      <c r="K7" s="6">
        <v>3.0000000000000001E-5</v>
      </c>
    </row>
    <row r="8" spans="1:18" x14ac:dyDescent="0.4">
      <c r="A8" s="6"/>
      <c r="B8" s="6"/>
      <c r="C8" s="6"/>
      <c r="D8" s="6"/>
      <c r="F8" s="6"/>
      <c r="G8" s="6"/>
      <c r="H8" s="6"/>
      <c r="I8" s="6"/>
      <c r="J8" s="6"/>
      <c r="K8" s="6"/>
    </row>
    <row r="9" spans="1:18" x14ac:dyDescent="0.4">
      <c r="A9" s="6">
        <v>0.14249999999999999</v>
      </c>
      <c r="B9" s="6">
        <v>1.6528</v>
      </c>
      <c r="C9" s="6">
        <v>1.6531</v>
      </c>
      <c r="D9" s="6">
        <v>1.6531</v>
      </c>
      <c r="F9" s="6" t="s">
        <v>30</v>
      </c>
      <c r="G9" s="6">
        <v>3.0000000000000001E-5</v>
      </c>
      <c r="H9" s="6" t="s">
        <v>30</v>
      </c>
      <c r="I9" s="6">
        <v>3.0000000000000001E-5</v>
      </c>
      <c r="J9" s="6" t="s">
        <v>30</v>
      </c>
      <c r="K9" s="6">
        <v>3.0000000000000001E-5</v>
      </c>
    </row>
    <row r="10" spans="1:18" x14ac:dyDescent="0.4">
      <c r="A10" s="6"/>
      <c r="B10" s="6"/>
      <c r="C10" s="6"/>
      <c r="D10" s="6"/>
      <c r="F10" s="6"/>
      <c r="G10" s="6"/>
      <c r="H10" s="6"/>
      <c r="I10" s="6"/>
      <c r="J10" s="6"/>
      <c r="K10" s="6"/>
    </row>
    <row r="11" spans="1:18" x14ac:dyDescent="0.4">
      <c r="A11" s="6">
        <v>0.14732999999999999</v>
      </c>
      <c r="B11" s="6">
        <v>1.7081999999999999</v>
      </c>
      <c r="C11" s="6">
        <v>1.7104999999999999</v>
      </c>
      <c r="D11" s="6">
        <v>1.7090000000000001</v>
      </c>
      <c r="F11" s="6" t="s">
        <v>31</v>
      </c>
      <c r="G11" s="6">
        <v>3.0000000000000001E-5</v>
      </c>
      <c r="H11" s="6" t="s">
        <v>31</v>
      </c>
      <c r="I11" s="6">
        <v>3.0000000000000001E-5</v>
      </c>
      <c r="J11" s="6" t="s">
        <v>31</v>
      </c>
      <c r="K11" s="6">
        <v>3.0000000000000001E-5</v>
      </c>
    </row>
    <row r="12" spans="1:18" x14ac:dyDescent="0.4">
      <c r="A12" s="6"/>
      <c r="B12" s="6"/>
      <c r="C12" s="6"/>
      <c r="D12" s="6"/>
      <c r="F12" s="6"/>
      <c r="G12" s="6"/>
      <c r="H12" s="6"/>
      <c r="I12" s="6"/>
      <c r="J12" s="6"/>
      <c r="K12" s="6"/>
    </row>
    <row r="13" spans="1:18" x14ac:dyDescent="0.4">
      <c r="A13" s="6">
        <v>0.15214</v>
      </c>
      <c r="B13" s="6">
        <v>1.7643</v>
      </c>
      <c r="C13" s="6">
        <v>1.7646999999999999</v>
      </c>
      <c r="D13" s="6">
        <v>1.7652000000000001</v>
      </c>
      <c r="F13" s="6" t="s">
        <v>32</v>
      </c>
      <c r="G13" s="6">
        <v>3.0000000000000001E-5</v>
      </c>
      <c r="H13" s="6" t="s">
        <v>32</v>
      </c>
      <c r="I13" s="6">
        <v>3.0000000000000001E-5</v>
      </c>
      <c r="J13" s="6" t="s">
        <v>32</v>
      </c>
      <c r="K13" s="6">
        <v>3.0000000000000001E-5</v>
      </c>
    </row>
    <row r="14" spans="1:18" x14ac:dyDescent="0.4">
      <c r="A14" s="6"/>
      <c r="B14" s="6"/>
      <c r="C14" s="6"/>
      <c r="D14" s="6"/>
      <c r="F14" s="6"/>
      <c r="G14" s="6"/>
      <c r="H14" s="6"/>
      <c r="I14" s="6"/>
      <c r="J14" s="6"/>
      <c r="K14" s="6"/>
    </row>
    <row r="15" spans="1:18" x14ac:dyDescent="0.4">
      <c r="A15" s="6">
        <v>0.15687000000000001</v>
      </c>
      <c r="B15" s="6">
        <v>1.8201000000000001</v>
      </c>
      <c r="C15" s="6">
        <v>1.8187</v>
      </c>
      <c r="D15" s="6">
        <v>1.8207</v>
      </c>
      <c r="F15" s="6" t="s">
        <v>33</v>
      </c>
      <c r="G15" s="6">
        <v>3.0000000000000001E-5</v>
      </c>
      <c r="H15" s="6" t="s">
        <v>33</v>
      </c>
      <c r="I15" s="6">
        <v>3.0000000000000001E-5</v>
      </c>
      <c r="J15" s="6" t="s">
        <v>33</v>
      </c>
      <c r="K15" s="6">
        <v>3.0000000000000001E-5</v>
      </c>
    </row>
    <row r="16" spans="1:18" x14ac:dyDescent="0.4">
      <c r="A16" s="6"/>
      <c r="B16" s="6"/>
      <c r="C16" s="6"/>
      <c r="D16" s="6"/>
      <c r="F16" s="6"/>
      <c r="G16" s="6"/>
      <c r="H16" s="6"/>
      <c r="I16" s="6"/>
      <c r="J16" s="6"/>
      <c r="K16" s="6"/>
    </row>
  </sheetData>
  <mergeCells count="77">
    <mergeCell ref="F15:F16"/>
    <mergeCell ref="G15:G16"/>
    <mergeCell ref="H15:H16"/>
    <mergeCell ref="I15:I16"/>
    <mergeCell ref="J15:J16"/>
    <mergeCell ref="K15:K16"/>
    <mergeCell ref="F13:F14"/>
    <mergeCell ref="G13:G14"/>
    <mergeCell ref="H13:H14"/>
    <mergeCell ref="I13:I14"/>
    <mergeCell ref="J13:J14"/>
    <mergeCell ref="K13:K14"/>
    <mergeCell ref="F11:F12"/>
    <mergeCell ref="G11:G12"/>
    <mergeCell ref="H11:H12"/>
    <mergeCell ref="I11:I12"/>
    <mergeCell ref="J11:J12"/>
    <mergeCell ref="K11:K12"/>
    <mergeCell ref="F9:F10"/>
    <mergeCell ref="G9:G10"/>
    <mergeCell ref="H9:H10"/>
    <mergeCell ref="I9:I10"/>
    <mergeCell ref="J9:J10"/>
    <mergeCell ref="K9:K10"/>
    <mergeCell ref="F7:F8"/>
    <mergeCell ref="G7:G8"/>
    <mergeCell ref="H7:H8"/>
    <mergeCell ref="I7:I8"/>
    <mergeCell ref="J7:J8"/>
    <mergeCell ref="K7:K8"/>
    <mergeCell ref="N3:N4"/>
    <mergeCell ref="F5:F6"/>
    <mergeCell ref="G5:G6"/>
    <mergeCell ref="H5:H6"/>
    <mergeCell ref="I5:I6"/>
    <mergeCell ref="J5:J6"/>
    <mergeCell ref="K5:K6"/>
    <mergeCell ref="J3:K4"/>
    <mergeCell ref="H3:I4"/>
    <mergeCell ref="L1:N2"/>
    <mergeCell ref="O1:O2"/>
    <mergeCell ref="P1:P2"/>
    <mergeCell ref="Q1:Q2"/>
    <mergeCell ref="R1:R2"/>
    <mergeCell ref="F3:G4"/>
    <mergeCell ref="L3:M4"/>
    <mergeCell ref="A13:A14"/>
    <mergeCell ref="B13:B14"/>
    <mergeCell ref="C13:C14"/>
    <mergeCell ref="D13:D14"/>
    <mergeCell ref="A15:A16"/>
    <mergeCell ref="B15:B16"/>
    <mergeCell ref="C15:C16"/>
    <mergeCell ref="D15:D16"/>
    <mergeCell ref="A9:A10"/>
    <mergeCell ref="B9:B10"/>
    <mergeCell ref="C9:C10"/>
    <mergeCell ref="D9:D10"/>
    <mergeCell ref="A11:A12"/>
    <mergeCell ref="B11:B12"/>
    <mergeCell ref="C11:C12"/>
    <mergeCell ref="D11:D12"/>
    <mergeCell ref="A5:A6"/>
    <mergeCell ref="B5:B6"/>
    <mergeCell ref="C5:C6"/>
    <mergeCell ref="D5:D6"/>
    <mergeCell ref="A7:A8"/>
    <mergeCell ref="B7:B8"/>
    <mergeCell ref="C7:C8"/>
    <mergeCell ref="D7:D8"/>
    <mergeCell ref="A1:A4"/>
    <mergeCell ref="B1:D2"/>
    <mergeCell ref="E1:E2"/>
    <mergeCell ref="B3:B4"/>
    <mergeCell ref="C3:C4"/>
    <mergeCell ref="D3:D4"/>
    <mergeCell ref="F1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4408-1201-47F4-A828-B56686049F1A}">
  <dimension ref="A1:K19"/>
  <sheetViews>
    <sheetView tabSelected="1" topLeftCell="A21" workbookViewId="0">
      <selection activeCell="I4" sqref="I4:I5"/>
    </sheetView>
  </sheetViews>
  <sheetFormatPr defaultRowHeight="13.9" x14ac:dyDescent="0.4"/>
  <sheetData>
    <row r="1" spans="1:11" ht="27.75" customHeight="1" x14ac:dyDescent="0.4">
      <c r="A1" s="6"/>
      <c r="B1" s="6" t="s">
        <v>18</v>
      </c>
      <c r="C1" s="6" t="s">
        <v>19</v>
      </c>
    </row>
    <row r="2" spans="1:11" x14ac:dyDescent="0.4">
      <c r="A2" s="6"/>
      <c r="B2" s="6"/>
      <c r="C2" s="6"/>
      <c r="E2" s="6"/>
      <c r="F2" s="6" t="s">
        <v>12</v>
      </c>
      <c r="G2" s="6"/>
      <c r="H2" s="6"/>
      <c r="I2" s="6" t="s">
        <v>13</v>
      </c>
      <c r="J2" s="6"/>
      <c r="K2" s="6"/>
    </row>
    <row r="3" spans="1:11" x14ac:dyDescent="0.4">
      <c r="A3" s="6">
        <v>1</v>
      </c>
      <c r="B3" s="6">
        <v>4.79E-3</v>
      </c>
      <c r="C3" s="6">
        <v>4.691E-2</v>
      </c>
      <c r="E3" s="6"/>
      <c r="F3" s="6"/>
      <c r="G3" s="6"/>
      <c r="H3" s="6"/>
      <c r="I3" s="6"/>
      <c r="J3" s="6"/>
      <c r="K3" s="6"/>
    </row>
    <row r="4" spans="1:11" ht="41.65" customHeight="1" x14ac:dyDescent="0.4">
      <c r="A4" s="6"/>
      <c r="B4" s="6"/>
      <c r="C4" s="6"/>
      <c r="E4" s="6"/>
      <c r="F4" s="6" t="s">
        <v>2</v>
      </c>
      <c r="G4" s="6" t="s">
        <v>20</v>
      </c>
      <c r="H4" s="6" t="s">
        <v>2</v>
      </c>
      <c r="I4" s="6" t="s">
        <v>20</v>
      </c>
    </row>
    <row r="5" spans="1:11" x14ac:dyDescent="0.4">
      <c r="A5" s="6">
        <v>2</v>
      </c>
      <c r="B5" s="6">
        <v>9.4999999999999998E-3</v>
      </c>
      <c r="C5" s="6">
        <v>9.3039999999999998E-2</v>
      </c>
      <c r="E5" s="6"/>
      <c r="F5" s="6"/>
      <c r="G5" s="6"/>
      <c r="H5" s="6"/>
      <c r="I5" s="6"/>
    </row>
    <row r="6" spans="1:11" x14ac:dyDescent="0.4">
      <c r="A6" s="6"/>
      <c r="B6" s="6"/>
      <c r="C6" s="6"/>
      <c r="E6" s="6" t="s">
        <v>14</v>
      </c>
      <c r="F6" s="6">
        <v>360.6</v>
      </c>
      <c r="G6" s="6"/>
      <c r="H6" s="6"/>
      <c r="I6" s="6">
        <v>360.54</v>
      </c>
      <c r="J6" s="6"/>
      <c r="K6" s="6"/>
    </row>
    <row r="7" spans="1:11" x14ac:dyDescent="0.4">
      <c r="A7" s="6">
        <v>3</v>
      </c>
      <c r="B7" s="6">
        <v>1.426E-2</v>
      </c>
      <c r="C7" s="6">
        <v>0.13966000000000001</v>
      </c>
      <c r="E7" s="6"/>
      <c r="F7" s="6"/>
      <c r="G7" s="6"/>
      <c r="H7" s="6"/>
      <c r="I7" s="6"/>
      <c r="J7" s="6"/>
      <c r="K7" s="6"/>
    </row>
    <row r="8" spans="1:11" x14ac:dyDescent="0.4">
      <c r="A8" s="6"/>
      <c r="B8" s="6"/>
      <c r="C8" s="6"/>
      <c r="E8" s="6" t="s">
        <v>15</v>
      </c>
      <c r="F8" s="6">
        <v>389.54</v>
      </c>
      <c r="G8" s="6">
        <v>28.94</v>
      </c>
      <c r="H8" s="6">
        <v>388.3</v>
      </c>
      <c r="I8" s="6">
        <v>27.76</v>
      </c>
    </row>
    <row r="9" spans="1:11" x14ac:dyDescent="0.4">
      <c r="A9" s="6">
        <v>4</v>
      </c>
      <c r="B9" s="6">
        <v>1.9089999999999999E-2</v>
      </c>
      <c r="C9" s="6">
        <v>0.18697</v>
      </c>
      <c r="E9" s="6"/>
      <c r="F9" s="6"/>
      <c r="G9" s="6"/>
      <c r="H9" s="6"/>
      <c r="I9" s="6"/>
    </row>
    <row r="10" spans="1:11" x14ac:dyDescent="0.4">
      <c r="A10" s="6"/>
      <c r="B10" s="6"/>
      <c r="C10" s="6"/>
      <c r="E10" s="6" t="s">
        <v>16</v>
      </c>
      <c r="F10" s="6">
        <v>416.62</v>
      </c>
      <c r="G10" s="6">
        <v>56.02</v>
      </c>
      <c r="H10" s="6">
        <v>415.78</v>
      </c>
      <c r="I10" s="6">
        <v>65.239999999999995</v>
      </c>
    </row>
    <row r="11" spans="1:11" x14ac:dyDescent="0.4">
      <c r="A11" s="6">
        <v>5</v>
      </c>
      <c r="B11" s="6">
        <v>2.3900000000000001E-2</v>
      </c>
      <c r="C11" s="6">
        <v>0.23408000000000001</v>
      </c>
      <c r="E11" s="6"/>
      <c r="F11" s="6"/>
      <c r="G11" s="6"/>
      <c r="H11" s="6"/>
      <c r="I11" s="6"/>
    </row>
    <row r="12" spans="1:11" x14ac:dyDescent="0.4">
      <c r="A12" s="6"/>
      <c r="B12" s="6"/>
      <c r="C12" s="6"/>
      <c r="E12" s="6" t="s">
        <v>17</v>
      </c>
      <c r="F12" s="6">
        <v>444.46</v>
      </c>
      <c r="G12" s="6">
        <v>83.86</v>
      </c>
      <c r="H12" s="6">
        <v>444.24</v>
      </c>
      <c r="I12" s="6">
        <v>93.7</v>
      </c>
    </row>
    <row r="13" spans="1:11" x14ac:dyDescent="0.4">
      <c r="A13" s="6">
        <v>6</v>
      </c>
      <c r="B13" s="6">
        <v>2.8629999999999999E-2</v>
      </c>
      <c r="C13" s="6">
        <v>0.28039999999999998</v>
      </c>
      <c r="E13" s="6"/>
      <c r="F13" s="6"/>
      <c r="G13" s="6"/>
      <c r="H13" s="6"/>
      <c r="I13" s="6"/>
    </row>
    <row r="14" spans="1:11" x14ac:dyDescent="0.4">
      <c r="A14" s="6"/>
      <c r="B14" s="6"/>
      <c r="C14" s="6"/>
      <c r="E14" s="6" t="s">
        <v>7</v>
      </c>
      <c r="F14" s="6">
        <v>471.76</v>
      </c>
      <c r="G14" s="6">
        <v>111.16</v>
      </c>
      <c r="H14" s="6">
        <v>472.14</v>
      </c>
      <c r="I14" s="6">
        <v>121.6</v>
      </c>
    </row>
    <row r="15" spans="1:11" x14ac:dyDescent="0.4">
      <c r="E15" s="6"/>
      <c r="F15" s="6"/>
      <c r="G15" s="6"/>
      <c r="H15" s="6"/>
      <c r="I15" s="6"/>
    </row>
    <row r="16" spans="1:11" x14ac:dyDescent="0.4">
      <c r="E16" s="6" t="s">
        <v>8</v>
      </c>
      <c r="F16" s="6">
        <v>500.08</v>
      </c>
      <c r="G16" s="6">
        <v>139.47999999999999</v>
      </c>
      <c r="H16" s="6">
        <v>500.16</v>
      </c>
      <c r="I16" s="6">
        <v>149.62</v>
      </c>
    </row>
    <row r="17" spans="5:9" x14ac:dyDescent="0.4">
      <c r="E17" s="6"/>
      <c r="F17" s="6"/>
      <c r="G17" s="6"/>
      <c r="H17" s="6"/>
      <c r="I17" s="6"/>
    </row>
    <row r="18" spans="5:9" x14ac:dyDescent="0.4">
      <c r="E18" s="6" t="s">
        <v>9</v>
      </c>
      <c r="F18" s="6">
        <v>527.67999999999995</v>
      </c>
      <c r="G18" s="6">
        <v>167.08</v>
      </c>
      <c r="H18" s="6">
        <v>528.79999999999995</v>
      </c>
      <c r="I18" s="6">
        <v>178.26</v>
      </c>
    </row>
    <row r="19" spans="5:9" x14ac:dyDescent="0.4">
      <c r="E19" s="6"/>
      <c r="F19" s="6"/>
      <c r="G19" s="6"/>
      <c r="H19" s="6"/>
      <c r="I19" s="6"/>
    </row>
  </sheetData>
  <mergeCells count="66">
    <mergeCell ref="E18:E19"/>
    <mergeCell ref="F18:F19"/>
    <mergeCell ref="G18:G19"/>
    <mergeCell ref="H18:H19"/>
    <mergeCell ref="I18:I19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F10:F11"/>
    <mergeCell ref="G10:G11"/>
    <mergeCell ref="H10:H11"/>
    <mergeCell ref="I10:I11"/>
    <mergeCell ref="E12:E13"/>
    <mergeCell ref="F12:F13"/>
    <mergeCell ref="G12:G13"/>
    <mergeCell ref="H12:H13"/>
    <mergeCell ref="I12:I13"/>
    <mergeCell ref="I6:J7"/>
    <mergeCell ref="K6:K7"/>
    <mergeCell ref="E8:E9"/>
    <mergeCell ref="F8:F9"/>
    <mergeCell ref="G8:G9"/>
    <mergeCell ref="H8:H9"/>
    <mergeCell ref="I8:I9"/>
    <mergeCell ref="I2:J3"/>
    <mergeCell ref="K2:K3"/>
    <mergeCell ref="E4:E5"/>
    <mergeCell ref="F4:F5"/>
    <mergeCell ref="G4:G5"/>
    <mergeCell ref="H4:H5"/>
    <mergeCell ref="I4:I5"/>
    <mergeCell ref="A13:A14"/>
    <mergeCell ref="B13:B14"/>
    <mergeCell ref="C13:C14"/>
    <mergeCell ref="E2:E3"/>
    <mergeCell ref="F2:G3"/>
    <mergeCell ref="H2:H3"/>
    <mergeCell ref="E6:E7"/>
    <mergeCell ref="F6:G7"/>
    <mergeCell ref="H6:H7"/>
    <mergeCell ref="E10:E11"/>
    <mergeCell ref="A9:A10"/>
    <mergeCell ref="B9:B10"/>
    <mergeCell ref="C9:C10"/>
    <mergeCell ref="A11:A12"/>
    <mergeCell ref="B11:B12"/>
    <mergeCell ref="C11:C12"/>
    <mergeCell ref="A5:A6"/>
    <mergeCell ref="B5:B6"/>
    <mergeCell ref="C5:C6"/>
    <mergeCell ref="A7:A8"/>
    <mergeCell ref="B7:B8"/>
    <mergeCell ref="C7:C8"/>
    <mergeCell ref="A1:A2"/>
    <mergeCell ref="B1:B2"/>
    <mergeCell ref="C1:C2"/>
    <mergeCell ref="A3:A4"/>
    <mergeCell ref="B3:B4"/>
    <mergeCell ref="C3:C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hyb_2001</dc:creator>
  <cp:lastModifiedBy>hyb_2001</cp:lastModifiedBy>
  <dcterms:created xsi:type="dcterms:W3CDTF">2020-10-24T15:21:51Z</dcterms:created>
  <dcterms:modified xsi:type="dcterms:W3CDTF">2020-10-28T07:30:37Z</dcterms:modified>
</cp:coreProperties>
</file>