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2020FA\241\lab3\"/>
    </mc:Choice>
  </mc:AlternateContent>
  <xr:revisionPtr revIDLastSave="0" documentId="13_ncr:1_{F441B3C9-6E5B-402C-A9B4-E5CD8B3816A3}" xr6:coauthVersionLast="45" xr6:coauthVersionMax="45" xr10:uidLastSave="{00000000-0000-0000-0000-000000000000}"/>
  <bookViews>
    <workbookView xWindow="-1882" yWindow="3818" windowWidth="19200" windowHeight="11399" activeTab="4" xr2:uid="{00000000-000D-0000-FFFF-FFFF00000000}"/>
  </bookViews>
  <sheets>
    <sheet name="series" sheetId="4" r:id="rId1"/>
    <sheet name="parallel" sheetId="5" r:id="rId2"/>
    <sheet name="L" sheetId="6" r:id="rId3"/>
    <sheet name="L‘" sheetId="7" r:id="rId4"/>
    <sheet name="Sheet1" sheetId="8" r:id="rId5"/>
  </sheets>
  <calcPr calcId="191029"/>
</workbook>
</file>

<file path=xl/calcChain.xml><?xml version="1.0" encoding="utf-8"?>
<calcChain xmlns="http://schemas.openxmlformats.org/spreadsheetml/2006/main">
  <c r="E13" i="8" l="1"/>
  <c r="C13" i="8"/>
  <c r="D13" i="8"/>
  <c r="B13" i="8"/>
  <c r="C11" i="8"/>
  <c r="D11" i="8"/>
  <c r="E11" i="8"/>
  <c r="B11" i="8"/>
  <c r="G6" i="4" l="1"/>
  <c r="H6" i="4"/>
  <c r="B26" i="7"/>
  <c r="F26" i="7" s="1"/>
  <c r="E26" i="7"/>
  <c r="G26" i="7"/>
  <c r="D26" i="7"/>
  <c r="D25" i="7"/>
  <c r="F25" i="7"/>
  <c r="H25" i="7"/>
  <c r="E25" i="7"/>
  <c r="G25" i="7"/>
  <c r="H26" i="7" l="1"/>
  <c r="D8" i="6"/>
  <c r="F8" i="6" s="1"/>
  <c r="E8" i="6"/>
  <c r="G8" i="6"/>
  <c r="B8" i="6"/>
  <c r="B25" i="7"/>
  <c r="D24" i="7"/>
  <c r="F24" i="7"/>
  <c r="H24" i="7"/>
  <c r="E24" i="7"/>
  <c r="G24" i="7"/>
  <c r="B24" i="7"/>
  <c r="D23" i="7"/>
  <c r="F23" i="7"/>
  <c r="H23" i="7"/>
  <c r="E23" i="7"/>
  <c r="G23" i="7"/>
  <c r="B23" i="7"/>
  <c r="D22" i="7"/>
  <c r="F22" i="7"/>
  <c r="H22" i="7"/>
  <c r="E22" i="7"/>
  <c r="G22" i="7"/>
  <c r="B22" i="7"/>
  <c r="D21" i="7"/>
  <c r="F21" i="7"/>
  <c r="H21" i="7"/>
  <c r="E21" i="7"/>
  <c r="G21" i="7"/>
  <c r="B21" i="7"/>
  <c r="D20" i="7"/>
  <c r="F20" i="7"/>
  <c r="H20" i="7"/>
  <c r="E20" i="7"/>
  <c r="G20" i="7"/>
  <c r="B20" i="7"/>
  <c r="D19" i="7"/>
  <c r="F19" i="7"/>
  <c r="H19" i="7"/>
  <c r="E19" i="7"/>
  <c r="G19" i="7"/>
  <c r="B19" i="7"/>
  <c r="D18" i="7"/>
  <c r="F18" i="7" s="1"/>
  <c r="E18" i="7"/>
  <c r="G18" i="7"/>
  <c r="B18" i="7"/>
  <c r="D17" i="7"/>
  <c r="F17" i="7"/>
  <c r="H17" i="7"/>
  <c r="E17" i="7"/>
  <c r="G17" i="7"/>
  <c r="B17" i="7"/>
  <c r="D16" i="7"/>
  <c r="F16" i="7"/>
  <c r="H16" i="7"/>
  <c r="E16" i="7"/>
  <c r="G16" i="7"/>
  <c r="B16" i="7"/>
  <c r="B14" i="7"/>
  <c r="D14" i="7"/>
  <c r="F14" i="7" s="1"/>
  <c r="E14" i="7"/>
  <c r="G14" i="7"/>
  <c r="B13" i="7"/>
  <c r="D13" i="7"/>
  <c r="E13" i="7"/>
  <c r="G13" i="7"/>
  <c r="D11" i="7"/>
  <c r="F11" i="7" s="1"/>
  <c r="E11" i="7"/>
  <c r="G11" i="7"/>
  <c r="B11" i="7"/>
  <c r="B10" i="7"/>
  <c r="D10" i="7"/>
  <c r="E10" i="7"/>
  <c r="G10" i="7"/>
  <c r="B8" i="7"/>
  <c r="D8" i="7"/>
  <c r="E8" i="7"/>
  <c r="G8" i="7"/>
  <c r="B9" i="7"/>
  <c r="D9" i="7"/>
  <c r="E9" i="7"/>
  <c r="G9" i="7"/>
  <c r="B4" i="7"/>
  <c r="D4" i="7"/>
  <c r="F4" i="7" s="1"/>
  <c r="E4" i="7"/>
  <c r="G4" i="7"/>
  <c r="B5" i="7"/>
  <c r="H5" i="7" s="1"/>
  <c r="D5" i="7"/>
  <c r="E5" i="7"/>
  <c r="G5" i="7"/>
  <c r="B3" i="6"/>
  <c r="D3" i="6"/>
  <c r="E3" i="6"/>
  <c r="G3" i="6"/>
  <c r="G15" i="7"/>
  <c r="E15" i="7"/>
  <c r="D15" i="7"/>
  <c r="B15" i="7"/>
  <c r="G12" i="7"/>
  <c r="E12" i="7"/>
  <c r="D12" i="7"/>
  <c r="B12" i="7"/>
  <c r="G7" i="7"/>
  <c r="E7" i="7"/>
  <c r="D7" i="7"/>
  <c r="B7" i="7"/>
  <c r="G6" i="7"/>
  <c r="E6" i="7"/>
  <c r="D6" i="7"/>
  <c r="B6" i="7"/>
  <c r="G3" i="7"/>
  <c r="E3" i="7"/>
  <c r="D3" i="7"/>
  <c r="B3" i="7"/>
  <c r="G2" i="7"/>
  <c r="E2" i="7"/>
  <c r="D2" i="7"/>
  <c r="B2" i="7"/>
  <c r="H2" i="7" s="1"/>
  <c r="D26" i="6"/>
  <c r="F26" i="6" s="1"/>
  <c r="E26" i="6"/>
  <c r="G26" i="6"/>
  <c r="B26" i="6"/>
  <c r="D25" i="6"/>
  <c r="E25" i="6"/>
  <c r="G25" i="6"/>
  <c r="B25" i="6"/>
  <c r="H25" i="6" s="1"/>
  <c r="D24" i="6"/>
  <c r="F24" i="6" s="1"/>
  <c r="E24" i="6"/>
  <c r="G24" i="6"/>
  <c r="B24" i="6"/>
  <c r="H24" i="6" s="1"/>
  <c r="D23" i="6"/>
  <c r="F23" i="6" s="1"/>
  <c r="E23" i="6"/>
  <c r="G23" i="6"/>
  <c r="B23" i="6"/>
  <c r="D22" i="6"/>
  <c r="E22" i="6"/>
  <c r="G22" i="6"/>
  <c r="B22" i="6"/>
  <c r="H22" i="6" s="1"/>
  <c r="D21" i="6"/>
  <c r="E21" i="6"/>
  <c r="G21" i="6"/>
  <c r="B21" i="6"/>
  <c r="H21" i="6" s="1"/>
  <c r="D4" i="6"/>
  <c r="H4" i="6" s="1"/>
  <c r="E4" i="6"/>
  <c r="G4" i="6"/>
  <c r="B4" i="6"/>
  <c r="B2" i="6"/>
  <c r="B12" i="6"/>
  <c r="H12" i="6" s="1"/>
  <c r="D12" i="6"/>
  <c r="E12" i="6"/>
  <c r="G12" i="6"/>
  <c r="G10" i="6"/>
  <c r="E10" i="6"/>
  <c r="D10" i="6"/>
  <c r="B10" i="6"/>
  <c r="G9" i="6"/>
  <c r="E9" i="6"/>
  <c r="D9" i="6"/>
  <c r="B9" i="6"/>
  <c r="G7" i="6"/>
  <c r="E7" i="6"/>
  <c r="D7" i="6"/>
  <c r="B7" i="6"/>
  <c r="G6" i="6"/>
  <c r="E6" i="6"/>
  <c r="D6" i="6"/>
  <c r="B6" i="6"/>
  <c r="D2" i="6"/>
  <c r="E2" i="6"/>
  <c r="G2" i="6"/>
  <c r="B5" i="6"/>
  <c r="H5" i="6" s="1"/>
  <c r="D5" i="6"/>
  <c r="F5" i="6" s="1"/>
  <c r="E5" i="6"/>
  <c r="G5" i="6"/>
  <c r="B11" i="6"/>
  <c r="D11" i="6"/>
  <c r="E11" i="6"/>
  <c r="G11" i="6"/>
  <c r="B13" i="6"/>
  <c r="D13" i="6"/>
  <c r="E13" i="6"/>
  <c r="G13" i="6"/>
  <c r="B14" i="6"/>
  <c r="D14" i="6"/>
  <c r="E14" i="6"/>
  <c r="G14" i="6"/>
  <c r="B15" i="6"/>
  <c r="D15" i="6"/>
  <c r="E15" i="6"/>
  <c r="G15" i="6"/>
  <c r="B16" i="6"/>
  <c r="D16" i="6"/>
  <c r="E16" i="6"/>
  <c r="G16" i="6"/>
  <c r="B17" i="6"/>
  <c r="D17" i="6"/>
  <c r="E17" i="6"/>
  <c r="G17" i="6"/>
  <c r="B18" i="6"/>
  <c r="D18" i="6"/>
  <c r="E18" i="6"/>
  <c r="G18" i="6"/>
  <c r="B19" i="6"/>
  <c r="D19" i="6"/>
  <c r="E19" i="6"/>
  <c r="G19" i="6"/>
  <c r="B20" i="6"/>
  <c r="D20" i="6"/>
  <c r="E20" i="6"/>
  <c r="G20" i="6"/>
  <c r="D26" i="5"/>
  <c r="F26" i="5"/>
  <c r="H26" i="5"/>
  <c r="E26" i="5"/>
  <c r="G26" i="5"/>
  <c r="B26" i="5"/>
  <c r="B3" i="5"/>
  <c r="D3" i="5"/>
  <c r="F3" i="5" s="1"/>
  <c r="E3" i="5"/>
  <c r="G3" i="5"/>
  <c r="G25" i="5"/>
  <c r="E25" i="5"/>
  <c r="D25" i="5"/>
  <c r="H25" i="5" s="1"/>
  <c r="B25" i="5"/>
  <c r="G24" i="5"/>
  <c r="E24" i="5"/>
  <c r="D24" i="5"/>
  <c r="B24" i="5"/>
  <c r="G23" i="5"/>
  <c r="E23" i="5"/>
  <c r="D23" i="5"/>
  <c r="B23" i="5"/>
  <c r="G22" i="5"/>
  <c r="E22" i="5"/>
  <c r="D22" i="5"/>
  <c r="F22" i="5" s="1"/>
  <c r="B22" i="5"/>
  <c r="G21" i="5"/>
  <c r="E21" i="5"/>
  <c r="D21" i="5"/>
  <c r="B21" i="5"/>
  <c r="G20" i="5"/>
  <c r="E20" i="5"/>
  <c r="D20" i="5"/>
  <c r="B20" i="5"/>
  <c r="H20" i="5" s="1"/>
  <c r="G19" i="5"/>
  <c r="E19" i="5"/>
  <c r="D19" i="5"/>
  <c r="H19" i="5" s="1"/>
  <c r="B19" i="5"/>
  <c r="G18" i="5"/>
  <c r="E18" i="5"/>
  <c r="D18" i="5"/>
  <c r="B18" i="5"/>
  <c r="G17" i="5"/>
  <c r="E17" i="5"/>
  <c r="D17" i="5"/>
  <c r="B17" i="5"/>
  <c r="G16" i="5"/>
  <c r="E16" i="5"/>
  <c r="D16" i="5"/>
  <c r="F16" i="5" s="1"/>
  <c r="B16" i="5"/>
  <c r="G15" i="5"/>
  <c r="E15" i="5"/>
  <c r="D15" i="5"/>
  <c r="H15" i="5" s="1"/>
  <c r="B15" i="5"/>
  <c r="G14" i="5"/>
  <c r="E14" i="5"/>
  <c r="D14" i="5"/>
  <c r="B14" i="5"/>
  <c r="G13" i="5"/>
  <c r="E13" i="5"/>
  <c r="D13" i="5"/>
  <c r="H13" i="5" s="1"/>
  <c r="B13" i="5"/>
  <c r="G12" i="5"/>
  <c r="E12" i="5"/>
  <c r="D12" i="5"/>
  <c r="B12" i="5"/>
  <c r="G11" i="5"/>
  <c r="E11" i="5"/>
  <c r="D11" i="5"/>
  <c r="B11" i="5"/>
  <c r="G10" i="5"/>
  <c r="E10" i="5"/>
  <c r="D10" i="5"/>
  <c r="F10" i="5" s="1"/>
  <c r="B10" i="5"/>
  <c r="G9" i="5"/>
  <c r="E9" i="5"/>
  <c r="D9" i="5"/>
  <c r="B9" i="5"/>
  <c r="G8" i="5"/>
  <c r="E8" i="5"/>
  <c r="D8" i="5"/>
  <c r="B8" i="5"/>
  <c r="H8" i="5" s="1"/>
  <c r="G7" i="5"/>
  <c r="E7" i="5"/>
  <c r="D7" i="5"/>
  <c r="H7" i="5" s="1"/>
  <c r="B7" i="5"/>
  <c r="G6" i="5"/>
  <c r="E6" i="5"/>
  <c r="D6" i="5"/>
  <c r="F6" i="5" s="1"/>
  <c r="B6" i="5"/>
  <c r="G5" i="5"/>
  <c r="E5" i="5"/>
  <c r="D5" i="5"/>
  <c r="B5" i="5"/>
  <c r="G4" i="5"/>
  <c r="E4" i="5"/>
  <c r="D4" i="5"/>
  <c r="F4" i="5" s="1"/>
  <c r="B4" i="5"/>
  <c r="G2" i="5"/>
  <c r="E2" i="5"/>
  <c r="D2" i="5"/>
  <c r="H2" i="5" s="1"/>
  <c r="B2" i="5"/>
  <c r="B18" i="4"/>
  <c r="D18" i="4"/>
  <c r="E18" i="4"/>
  <c r="G18" i="4"/>
  <c r="B19" i="4"/>
  <c r="D19" i="4"/>
  <c r="E19" i="4"/>
  <c r="G19" i="4"/>
  <c r="B20" i="4"/>
  <c r="D20" i="4"/>
  <c r="E20" i="4"/>
  <c r="G20" i="4"/>
  <c r="B21" i="4"/>
  <c r="D21" i="4"/>
  <c r="E21" i="4"/>
  <c r="G21" i="4"/>
  <c r="B22" i="4"/>
  <c r="D22" i="4"/>
  <c r="E22" i="4"/>
  <c r="G22" i="4"/>
  <c r="B23" i="4"/>
  <c r="D23" i="4"/>
  <c r="E23" i="4"/>
  <c r="G23" i="4"/>
  <c r="B24" i="4"/>
  <c r="D24" i="4"/>
  <c r="E24" i="4"/>
  <c r="G24" i="4"/>
  <c r="B25" i="4"/>
  <c r="D25" i="4"/>
  <c r="E25" i="4"/>
  <c r="G25" i="4"/>
  <c r="B26" i="4"/>
  <c r="D26" i="4"/>
  <c r="E26" i="4"/>
  <c r="G26" i="4"/>
  <c r="G17" i="4"/>
  <c r="E17" i="4"/>
  <c r="D17" i="4"/>
  <c r="B17" i="4"/>
  <c r="G16" i="4"/>
  <c r="E16" i="4"/>
  <c r="D16" i="4"/>
  <c r="B16" i="4"/>
  <c r="G15" i="4"/>
  <c r="E15" i="4"/>
  <c r="D15" i="4"/>
  <c r="B15" i="4"/>
  <c r="G14" i="4"/>
  <c r="E14" i="4"/>
  <c r="D14" i="4"/>
  <c r="B14" i="4"/>
  <c r="G13" i="4"/>
  <c r="E13" i="4"/>
  <c r="D13" i="4"/>
  <c r="B13" i="4"/>
  <c r="G12" i="4"/>
  <c r="E12" i="4"/>
  <c r="D12" i="4"/>
  <c r="F12" i="4" s="1"/>
  <c r="B12" i="4"/>
  <c r="G11" i="4"/>
  <c r="E11" i="4"/>
  <c r="D11" i="4"/>
  <c r="B11" i="4"/>
  <c r="G10" i="4"/>
  <c r="E10" i="4"/>
  <c r="D10" i="4"/>
  <c r="B10" i="4"/>
  <c r="G9" i="4"/>
  <c r="E9" i="4"/>
  <c r="D9" i="4"/>
  <c r="B9" i="4"/>
  <c r="G8" i="4"/>
  <c r="E8" i="4"/>
  <c r="D8" i="4"/>
  <c r="B8" i="4"/>
  <c r="G7" i="4"/>
  <c r="E7" i="4"/>
  <c r="D7" i="4"/>
  <c r="B7" i="4"/>
  <c r="E6" i="4"/>
  <c r="D6" i="4"/>
  <c r="B6" i="4"/>
  <c r="G5" i="4"/>
  <c r="E5" i="4"/>
  <c r="D5" i="4"/>
  <c r="B5" i="4"/>
  <c r="G4" i="4"/>
  <c r="E4" i="4"/>
  <c r="D4" i="4"/>
  <c r="B4" i="4"/>
  <c r="G3" i="4"/>
  <c r="E3" i="4"/>
  <c r="D3" i="4"/>
  <c r="B3" i="4"/>
  <c r="G2" i="4"/>
  <c r="E2" i="4"/>
  <c r="D2" i="4"/>
  <c r="B2" i="4"/>
  <c r="H10" i="6" l="1"/>
  <c r="H17" i="6"/>
  <c r="H26" i="6"/>
  <c r="H8" i="6"/>
  <c r="H18" i="7"/>
  <c r="H14" i="7"/>
  <c r="H11" i="7"/>
  <c r="F9" i="7"/>
  <c r="F8" i="7"/>
  <c r="F13" i="7"/>
  <c r="H13" i="7"/>
  <c r="F10" i="7"/>
  <c r="H10" i="7"/>
  <c r="H8" i="7"/>
  <c r="H9" i="7"/>
  <c r="H3" i="7"/>
  <c r="H12" i="7"/>
  <c r="F5" i="7"/>
  <c r="H4" i="7"/>
  <c r="H15" i="7"/>
  <c r="F3" i="7"/>
  <c r="F15" i="7"/>
  <c r="F12" i="7"/>
  <c r="H7" i="7"/>
  <c r="F7" i="7"/>
  <c r="H6" i="7"/>
  <c r="F6" i="7"/>
  <c r="F2" i="7"/>
  <c r="H3" i="6"/>
  <c r="F3" i="6"/>
  <c r="F12" i="6"/>
  <c r="F19" i="6"/>
  <c r="F22" i="6"/>
  <c r="F25" i="6"/>
  <c r="F2" i="6"/>
  <c r="H23" i="6"/>
  <c r="F4" i="6"/>
  <c r="F6" i="6"/>
  <c r="H15" i="6"/>
  <c r="F14" i="6"/>
  <c r="F21" i="6"/>
  <c r="F15" i="6"/>
  <c r="F17" i="6"/>
  <c r="H14" i="6"/>
  <c r="F16" i="6"/>
  <c r="F18" i="6"/>
  <c r="H18" i="6"/>
  <c r="F10" i="6"/>
  <c r="H9" i="6"/>
  <c r="F9" i="6"/>
  <c r="H7" i="6"/>
  <c r="F7" i="6"/>
  <c r="H6" i="6"/>
  <c r="F20" i="6"/>
  <c r="H20" i="6"/>
  <c r="H19" i="6"/>
  <c r="H16" i="6"/>
  <c r="F13" i="6"/>
  <c r="H13" i="6"/>
  <c r="F11" i="6"/>
  <c r="H11" i="6"/>
  <c r="H2" i="6"/>
  <c r="H12" i="5"/>
  <c r="H18" i="5"/>
  <c r="H24" i="5"/>
  <c r="F14" i="5"/>
  <c r="H3" i="5"/>
  <c r="F24" i="5"/>
  <c r="H23" i="5"/>
  <c r="H22" i="5"/>
  <c r="H21" i="5"/>
  <c r="F20" i="5"/>
  <c r="H17" i="5"/>
  <c r="F18" i="5"/>
  <c r="H16" i="5"/>
  <c r="H14" i="5"/>
  <c r="F12" i="5"/>
  <c r="H11" i="5"/>
  <c r="H10" i="5"/>
  <c r="H9" i="5"/>
  <c r="F8" i="5"/>
  <c r="H6" i="5"/>
  <c r="H5" i="5"/>
  <c r="H4" i="5"/>
  <c r="F5" i="5"/>
  <c r="F7" i="5"/>
  <c r="F11" i="5"/>
  <c r="F13" i="5"/>
  <c r="F17" i="5"/>
  <c r="F21" i="5"/>
  <c r="F23" i="5"/>
  <c r="F2" i="5"/>
  <c r="F9" i="5"/>
  <c r="F15" i="5"/>
  <c r="F19" i="5"/>
  <c r="F25" i="5"/>
  <c r="H2" i="4"/>
  <c r="H8" i="4"/>
  <c r="H25" i="4"/>
  <c r="H10" i="4"/>
  <c r="H22" i="4"/>
  <c r="F3" i="4"/>
  <c r="H11" i="4"/>
  <c r="H13" i="4"/>
  <c r="F23" i="4"/>
  <c r="H3" i="4"/>
  <c r="F5" i="4"/>
  <c r="F10" i="4"/>
  <c r="H15" i="4"/>
  <c r="F4" i="4"/>
  <c r="H7" i="4"/>
  <c r="H9" i="4"/>
  <c r="F17" i="4"/>
  <c r="H5" i="4"/>
  <c r="F8" i="4"/>
  <c r="H4" i="4"/>
  <c r="F7" i="4"/>
  <c r="F13" i="4"/>
  <c r="H23" i="4"/>
  <c r="F9" i="4"/>
  <c r="F6" i="4"/>
  <c r="H19" i="4"/>
  <c r="F14" i="4"/>
  <c r="F2" i="4"/>
  <c r="F11" i="4"/>
  <c r="H12" i="4"/>
  <c r="F24" i="4"/>
  <c r="F18" i="4"/>
  <c r="H26" i="4"/>
  <c r="F26" i="4"/>
  <c r="F25" i="4"/>
  <c r="H24" i="4"/>
  <c r="F22" i="4"/>
  <c r="H21" i="4"/>
  <c r="F21" i="4"/>
  <c r="H20" i="4"/>
  <c r="F20" i="4"/>
  <c r="F19" i="4"/>
  <c r="H18" i="4"/>
  <c r="H17" i="4"/>
  <c r="H16" i="4"/>
  <c r="F16" i="4"/>
  <c r="F15" i="4"/>
  <c r="H14" i="4"/>
</calcChain>
</file>

<file path=xl/sharedStrings.xml><?xml version="1.0" encoding="utf-8"?>
<sst xmlns="http://schemas.openxmlformats.org/spreadsheetml/2006/main" count="45" uniqueCount="28">
  <si>
    <t>U[V]</t>
  </si>
  <si>
    <t>I[mA]</t>
  </si>
  <si>
    <t>P</t>
  </si>
  <si>
    <t>R</t>
  </si>
  <si>
    <t>QUANTITY</t>
  </si>
  <si>
    <t>PRECISION</t>
  </si>
  <si>
    <t>DC voltage</t>
  </si>
  <si>
    <t>DC current</t>
  </si>
  <si>
    <t>Distance</t>
  </si>
  <si>
    <t>Solar power</t>
  </si>
  <si>
    <t>Length[cm]</t>
  </si>
  <si>
    <t>Width[cm]</t>
  </si>
  <si>
    <t>p</t>
    <phoneticPr fontId="2" type="noConversion"/>
  </si>
  <si>
    <t>series</t>
  </si>
  <si>
    <t>parallel</t>
  </si>
  <si>
    <t>[V]</t>
  </si>
  <si>
    <t>U</t>
    <phoneticPr fontId="2" type="noConversion"/>
  </si>
  <si>
    <t>I</t>
    <phoneticPr fontId="2" type="noConversion"/>
  </si>
  <si>
    <t>un</t>
    <phoneticPr fontId="2" type="noConversion"/>
  </si>
  <si>
    <t>Single device at 100.8cm</t>
    <phoneticPr fontId="2" type="noConversion"/>
  </si>
  <si>
    <t>Single device at 80.6cm</t>
    <phoneticPr fontId="2" type="noConversion"/>
  </si>
  <si>
    <t>Series</t>
  </si>
  <si>
    <t>Parallel</t>
  </si>
  <si>
    <t>120cm</t>
  </si>
  <si>
    <t>140cm</t>
  </si>
  <si>
    <t>[mA]</t>
  </si>
  <si>
    <t>FF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</si>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</sst>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_ "/>
    <numFmt numFmtId="177" formatCode="0.000_ "/>
    <numFmt numFmtId="178" formatCode="0.0000_ "/>
    <numFmt numFmtId="179" formatCode="0.0_ "/>
    <numFmt numFmtId="180" formatCode="0.00000_ "/>
    <numFmt numFmtId="181" formatCode="0.000_);[Red]\(0.000\)"/>
    <numFmt numFmtId="182" formatCode="0.0_);[Red]\(0.0\)"/>
    <numFmt numFmtId="183" formatCode="0.00_);[Red]\(0.00\)"/>
    <numFmt numFmtId="184" formatCode="0_);[Red]\(0\)"/>
    <numFmt numFmtId="185" formatCode="0.0000_);[Red]\(0.00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10.5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Border="1">
      <alignment vertical="center"/>
    </xf>
    <xf numFmtId="181" fontId="0" fillId="0" borderId="0" xfId="0" applyNumberFormat="1">
      <alignment vertical="center"/>
    </xf>
    <xf numFmtId="182" fontId="0" fillId="0" borderId="0" xfId="0" applyNumberFormat="1" applyBorder="1">
      <alignment vertical="center"/>
    </xf>
    <xf numFmtId="182" fontId="0" fillId="0" borderId="0" xfId="0" applyNumberFormat="1">
      <alignment vertical="center"/>
    </xf>
    <xf numFmtId="181" fontId="0" fillId="0" borderId="0" xfId="0" applyNumberFormat="1" applyFill="1" applyBorder="1">
      <alignment vertical="center"/>
    </xf>
    <xf numFmtId="182" fontId="0" fillId="0" borderId="0" xfId="0" applyNumberFormat="1" applyFill="1" applyBorder="1">
      <alignment vertical="center"/>
    </xf>
    <xf numFmtId="0" fontId="1" fillId="0" borderId="0" xfId="0" applyFont="1">
      <alignment vertical="center"/>
    </xf>
    <xf numFmtId="183" fontId="0" fillId="0" borderId="0" xfId="0" applyNumberFormat="1" applyBorder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4" fontId="0" fillId="0" borderId="0" xfId="0" applyNumberFormat="1" applyBorder="1">
      <alignment vertical="center"/>
    </xf>
    <xf numFmtId="184" fontId="0" fillId="0" borderId="0" xfId="0" applyNumberFormat="1" applyFill="1" applyBorder="1">
      <alignment vertical="center"/>
    </xf>
    <xf numFmtId="185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0</xdr:col>
      <xdr:colOff>395288</xdr:colOff>
      <xdr:row>17</xdr:row>
      <xdr:rowOff>9525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59237707-8109-4882-A76E-DAAC5D691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"/>
          <a:ext cx="39528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400050</xdr:colOff>
      <xdr:row>18</xdr:row>
      <xdr:rowOff>9525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6F681F99-3204-45F4-8AB5-C42F1D19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147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400050</xdr:colOff>
      <xdr:row>18</xdr:row>
      <xdr:rowOff>9525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5291D58F-BBAF-4EC2-9A1D-395DB9C96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3147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400050</xdr:colOff>
      <xdr:row>18</xdr:row>
      <xdr:rowOff>9525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D94E8998-8CEB-47A7-A5B2-952CC09B1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33147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400050</xdr:colOff>
      <xdr:row>18</xdr:row>
      <xdr:rowOff>9525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A5E81BF9-B416-4804-9165-E2255273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33147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166688</xdr:colOff>
      <xdr:row>19</xdr:row>
      <xdr:rowOff>9525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DB9003-54F5-40B6-8CC4-6B0A34A5C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16668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314325</xdr:colOff>
      <xdr:row>20</xdr:row>
      <xdr:rowOff>9525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C87C4E6C-264A-426F-8620-9D16ACBA2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314325</xdr:colOff>
      <xdr:row>20</xdr:row>
      <xdr:rowOff>9525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541B64A3-1E4C-4F75-B1D2-4001496F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6576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3</xdr:col>
      <xdr:colOff>314325</xdr:colOff>
      <xdr:row>20</xdr:row>
      <xdr:rowOff>9525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AEB1302A-9731-4CBD-A157-D6C0271E5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36576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314325</xdr:colOff>
      <xdr:row>20</xdr:row>
      <xdr:rowOff>9525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C7423595-924F-4704-AEE5-985DB08F3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36576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433388</xdr:colOff>
      <xdr:row>21</xdr:row>
      <xdr:rowOff>9525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8BF5946E-1DEC-4ACC-BA15-3BDA4E90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"/>
          <a:ext cx="43338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481013</xdr:colOff>
      <xdr:row>22</xdr:row>
      <xdr:rowOff>9525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F6A5F0F8-7939-473B-A021-3DC44E88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00500"/>
          <a:ext cx="481013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481013</xdr:colOff>
      <xdr:row>22</xdr:row>
      <xdr:rowOff>9525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61F89A26-4D16-4779-A3D2-21FA2B0AD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000500"/>
          <a:ext cx="481013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481013</xdr:colOff>
      <xdr:row>22</xdr:row>
      <xdr:rowOff>9525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E9F8410F-E261-4353-AC0D-8EA007A3E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4000500"/>
          <a:ext cx="481012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481013</xdr:colOff>
      <xdr:row>22</xdr:row>
      <xdr:rowOff>9525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52EC2EEB-01DA-4644-AC16-FF85A8B06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4000500"/>
          <a:ext cx="481012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166688</xdr:colOff>
      <xdr:row>23</xdr:row>
      <xdr:rowOff>9525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4634605A-0A83-4237-A35C-0A25F866C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"/>
          <a:ext cx="16668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400050</xdr:colOff>
      <xdr:row>24</xdr:row>
      <xdr:rowOff>9525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F8F039FA-C081-4C2F-8AD5-E225BB72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434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400050</xdr:colOff>
      <xdr:row>24</xdr:row>
      <xdr:rowOff>9525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BF54DD2-E179-4854-AC48-52D691764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3434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400050</xdr:colOff>
      <xdr:row>24</xdr:row>
      <xdr:rowOff>9525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FB63183B-0E34-4A14-992D-43BDBBB83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43434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4</xdr:col>
      <xdr:colOff>400050</xdr:colOff>
      <xdr:row>24</xdr:row>
      <xdr:rowOff>9525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E62EB7EA-4F51-499B-AA27-83FC8CBD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43434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490538</xdr:colOff>
      <xdr:row>25</xdr:row>
      <xdr:rowOff>9525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5A84B360-F064-42D4-A50A-A2A4C1A1D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"/>
          <a:ext cx="49053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314325</xdr:colOff>
      <xdr:row>26</xdr:row>
      <xdr:rowOff>9525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C0A3AFFE-52E8-414D-ACFB-BFF020804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863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314325</xdr:colOff>
      <xdr:row>26</xdr:row>
      <xdr:rowOff>9525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BF98085E-2CCC-4BE6-9770-53C0462B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6863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314325</xdr:colOff>
      <xdr:row>26</xdr:row>
      <xdr:rowOff>9525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CA49D672-3BF7-4F30-B849-23359F85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46863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314325</xdr:colOff>
      <xdr:row>26</xdr:row>
      <xdr:rowOff>9525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A03236EB-B8A6-4B70-AEAC-5BEE33C6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46863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414338</xdr:colOff>
      <xdr:row>27</xdr:row>
      <xdr:rowOff>9525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14E379A9-AAA6-4B45-B8DD-642193508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0"/>
          <a:ext cx="41433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314325</xdr:colOff>
      <xdr:row>28</xdr:row>
      <xdr:rowOff>9525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2FD3ACCC-9F03-45CB-B6E2-5D77EEE5B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0292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314325</xdr:colOff>
      <xdr:row>28</xdr:row>
      <xdr:rowOff>9525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13844880-64E5-45AB-A19E-E016F1F13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0292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3</xdr:col>
      <xdr:colOff>314325</xdr:colOff>
      <xdr:row>28</xdr:row>
      <xdr:rowOff>9525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BACA1F44-D9A0-4948-B31B-7FFD91A9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50292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314325</xdr:colOff>
      <xdr:row>28</xdr:row>
      <xdr:rowOff>9525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8480700D-1825-427A-879B-7B4E217F8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50292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3</xdr:col>
      <xdr:colOff>400050</xdr:colOff>
      <xdr:row>30</xdr:row>
      <xdr:rowOff>9525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9874C27C-A432-4A87-89FD-B500E4C14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53721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4</xdr:col>
      <xdr:colOff>400050</xdr:colOff>
      <xdr:row>30</xdr:row>
      <xdr:rowOff>9525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C335CB86-A1A5-4C9C-B1B8-06CE5F7B7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5372100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85725</xdr:colOff>
      <xdr:row>31</xdr:row>
      <xdr:rowOff>9525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3CDB20E4-86EE-4E62-9E05-85ECFA284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55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0</xdr:rowOff>
    </xdr:from>
    <xdr:to>
      <xdr:col>4</xdr:col>
      <xdr:colOff>290513</xdr:colOff>
      <xdr:row>31</xdr:row>
      <xdr:rowOff>9525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C16F9FCF-EB34-4C3B-806F-32B98078F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1488" y="5543550"/>
          <a:ext cx="938212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5</xdr:col>
      <xdr:colOff>290513</xdr:colOff>
      <xdr:row>31</xdr:row>
      <xdr:rowOff>9525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B16F949D-44E7-430E-B7D0-934AED81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188" y="5543550"/>
          <a:ext cx="938212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1148-01DC-4E6A-B4FD-C9A2F6C7A85C}">
  <dimension ref="A1:H40"/>
  <sheetViews>
    <sheetView zoomScale="91" zoomScaleNormal="40" workbookViewId="0">
      <selection activeCell="G2" sqref="G2"/>
    </sheetView>
  </sheetViews>
  <sheetFormatPr defaultRowHeight="13.5" x14ac:dyDescent="0.3"/>
  <sheetData>
    <row r="1" spans="1:8" x14ac:dyDescent="0.3">
      <c r="A1" t="s">
        <v>0</v>
      </c>
      <c r="B1" s="3"/>
      <c r="C1" t="s">
        <v>1</v>
      </c>
      <c r="E1" t="s">
        <v>2</v>
      </c>
      <c r="F1" s="1"/>
      <c r="G1" t="s">
        <v>3</v>
      </c>
    </row>
    <row r="2" spans="1:8" x14ac:dyDescent="0.3">
      <c r="A2" s="8">
        <v>0.66</v>
      </c>
      <c r="B2" s="2">
        <f>A2*0.005+0.01</f>
        <v>1.3300000000000001E-2</v>
      </c>
      <c r="C2" s="10">
        <v>82.3</v>
      </c>
      <c r="D2" s="11">
        <f>C2*0.015+0.1</f>
        <v>1.3345</v>
      </c>
      <c r="E2" s="1">
        <f t="shared" ref="E2:E26" si="0">A:A*C:C</f>
        <v>54.317999999999998</v>
      </c>
      <c r="F2" s="1">
        <f>SQRT(A2^2*D2^2+B2^2*C2^2)</f>
        <v>1.404949486992326</v>
      </c>
      <c r="G2" s="6">
        <f>A2/C2</f>
        <v>8.0194410692588092E-3</v>
      </c>
      <c r="H2" s="6">
        <f t="shared" ref="H2:H17" si="1">SQRT(1/C2^2*B2^2+A2^2/C2^4*D2^2)</f>
        <v>2.0742497176295805E-4</v>
      </c>
    </row>
    <row r="3" spans="1:8" x14ac:dyDescent="0.3">
      <c r="A3" s="15">
        <v>3.0129999999999999</v>
      </c>
      <c r="B3" s="3">
        <f t="shared" ref="B3:B17" si="2">A3*0.005+0.01</f>
        <v>2.5065E-2</v>
      </c>
      <c r="C3" s="10">
        <v>81</v>
      </c>
      <c r="D3" s="11">
        <f t="shared" ref="D3:D17" si="3">C3*0.015+0.1</f>
        <v>1.3149999999999999</v>
      </c>
      <c r="E3" s="17">
        <f t="shared" si="0"/>
        <v>244.053</v>
      </c>
      <c r="F3" s="17">
        <f t="shared" ref="F3:F17" si="4">SQRT(A3^2*D3^2+B3^2*C3^2)</f>
        <v>4.4519852604484207</v>
      </c>
      <c r="G3" s="6">
        <f t="shared" ref="G3:G17" si="5">A3/C3</f>
        <v>3.7197530864197532E-2</v>
      </c>
      <c r="H3" s="6">
        <f t="shared" si="1"/>
        <v>6.7855285176778252E-4</v>
      </c>
    </row>
    <row r="4" spans="1:8" x14ac:dyDescent="0.3">
      <c r="A4" s="15">
        <v>5.4859999999999998</v>
      </c>
      <c r="B4" s="3">
        <f t="shared" si="2"/>
        <v>3.7429999999999998E-2</v>
      </c>
      <c r="C4" s="10">
        <v>79.3</v>
      </c>
      <c r="D4" s="11">
        <f t="shared" si="3"/>
        <v>1.2895000000000001</v>
      </c>
      <c r="E4" s="17">
        <f t="shared" si="0"/>
        <v>435.03979999999996</v>
      </c>
      <c r="F4" s="17">
        <f t="shared" si="4"/>
        <v>7.671666605008979</v>
      </c>
      <c r="G4" s="6">
        <f t="shared" si="5"/>
        <v>6.9180327868852462E-2</v>
      </c>
      <c r="H4" s="6">
        <f t="shared" si="1"/>
        <v>1.2199536939724767E-3</v>
      </c>
    </row>
    <row r="5" spans="1:8" x14ac:dyDescent="0.3">
      <c r="A5" s="16">
        <v>7.2770000000000001</v>
      </c>
      <c r="B5" s="3">
        <f t="shared" si="2"/>
        <v>4.6385000000000003E-2</v>
      </c>
      <c r="C5" s="11">
        <v>78.2</v>
      </c>
      <c r="D5" s="11">
        <f t="shared" si="3"/>
        <v>1.2730000000000001</v>
      </c>
      <c r="E5" s="17">
        <f t="shared" si="0"/>
        <v>569.06140000000005</v>
      </c>
      <c r="F5" s="17">
        <f t="shared" si="4"/>
        <v>9.9484687316134242</v>
      </c>
      <c r="G5" s="6">
        <f t="shared" si="5"/>
        <v>9.3056265984654732E-2</v>
      </c>
      <c r="H5" s="6">
        <f t="shared" si="1"/>
        <v>1.6268321000669514E-3</v>
      </c>
    </row>
    <row r="6" spans="1:8" x14ac:dyDescent="0.3">
      <c r="A6" s="16">
        <v>9.7040000000000006</v>
      </c>
      <c r="B6" s="3">
        <f t="shared" si="2"/>
        <v>5.852000000000001E-2</v>
      </c>
      <c r="C6" s="11">
        <v>75</v>
      </c>
      <c r="D6" s="11">
        <f t="shared" si="3"/>
        <v>1.2250000000000001</v>
      </c>
      <c r="E6" s="17">
        <f t="shared" si="0"/>
        <v>727.80000000000007</v>
      </c>
      <c r="F6" s="17">
        <f t="shared" si="4"/>
        <v>12.671763877219306</v>
      </c>
      <c r="G6" s="2">
        <f t="shared" si="5"/>
        <v>0.12938666666666668</v>
      </c>
      <c r="H6" s="2">
        <f t="shared" si="1"/>
        <v>2.2527580226167653E-3</v>
      </c>
    </row>
    <row r="7" spans="1:8" x14ac:dyDescent="0.3">
      <c r="A7" s="16">
        <v>9.9659999999999993</v>
      </c>
      <c r="B7" s="3">
        <f t="shared" si="2"/>
        <v>5.9830000000000001E-2</v>
      </c>
      <c r="C7" s="11">
        <v>74.7</v>
      </c>
      <c r="D7" s="11">
        <f t="shared" si="3"/>
        <v>1.2205000000000001</v>
      </c>
      <c r="E7" s="17">
        <f t="shared" si="0"/>
        <v>744.46019999999999</v>
      </c>
      <c r="F7" s="17">
        <f t="shared" si="4"/>
        <v>12.958605505979801</v>
      </c>
      <c r="G7" s="2">
        <f t="shared" si="5"/>
        <v>0.13341365461847388</v>
      </c>
      <c r="H7" s="2">
        <f t="shared" si="1"/>
        <v>2.3222932794954563E-3</v>
      </c>
    </row>
    <row r="8" spans="1:8" x14ac:dyDescent="0.3">
      <c r="A8" s="15">
        <v>10.925000000000001</v>
      </c>
      <c r="B8" s="3">
        <f t="shared" si="2"/>
        <v>6.4625000000000002E-2</v>
      </c>
      <c r="C8" s="10">
        <v>73.099999999999994</v>
      </c>
      <c r="D8" s="11">
        <f t="shared" si="3"/>
        <v>1.1964999999999999</v>
      </c>
      <c r="E8" s="17">
        <f t="shared" si="0"/>
        <v>798.61749999999995</v>
      </c>
      <c r="F8" s="17">
        <f t="shared" si="4"/>
        <v>13.899207803470761</v>
      </c>
      <c r="G8" s="2">
        <f t="shared" si="5"/>
        <v>0.149452804377565</v>
      </c>
      <c r="H8" s="2">
        <f t="shared" si="1"/>
        <v>2.6010894888419561E-3</v>
      </c>
    </row>
    <row r="9" spans="1:8" x14ac:dyDescent="0.3">
      <c r="A9" s="15">
        <v>11.946999999999999</v>
      </c>
      <c r="B9" s="3">
        <f t="shared" si="2"/>
        <v>6.9734999999999991E-2</v>
      </c>
      <c r="C9" s="10">
        <v>71.400000000000006</v>
      </c>
      <c r="D9" s="11">
        <f t="shared" si="3"/>
        <v>1.171</v>
      </c>
      <c r="E9" s="17">
        <f t="shared" si="0"/>
        <v>853.01580000000001</v>
      </c>
      <c r="F9" s="17">
        <f t="shared" si="4"/>
        <v>14.849564470118644</v>
      </c>
      <c r="G9" s="2">
        <f t="shared" si="5"/>
        <v>0.16732492997198878</v>
      </c>
      <c r="H9" s="2">
        <f t="shared" si="1"/>
        <v>2.9128444456446583E-3</v>
      </c>
    </row>
    <row r="10" spans="1:8" x14ac:dyDescent="0.3">
      <c r="A10" s="15">
        <v>12.75</v>
      </c>
      <c r="B10" s="3">
        <f t="shared" si="2"/>
        <v>7.3749999999999996E-2</v>
      </c>
      <c r="C10" s="10">
        <v>70.2</v>
      </c>
      <c r="D10" s="11">
        <f t="shared" si="3"/>
        <v>1.153</v>
      </c>
      <c r="E10" s="17">
        <f t="shared" si="0"/>
        <v>895.05000000000007</v>
      </c>
      <c r="F10" s="17">
        <f t="shared" si="4"/>
        <v>15.585761711414685</v>
      </c>
      <c r="G10" s="2">
        <f t="shared" si="5"/>
        <v>0.18162393162393162</v>
      </c>
      <c r="H10" s="2">
        <f t="shared" si="1"/>
        <v>3.1626694814601108E-3</v>
      </c>
    </row>
    <row r="11" spans="1:8" x14ac:dyDescent="0.3">
      <c r="A11" s="15">
        <v>13.654999999999999</v>
      </c>
      <c r="B11" s="3">
        <f t="shared" si="2"/>
        <v>7.8274999999999997E-2</v>
      </c>
      <c r="C11" s="10">
        <v>67.400000000000006</v>
      </c>
      <c r="D11" s="11">
        <f t="shared" si="3"/>
        <v>1.1110000000000002</v>
      </c>
      <c r="E11" s="17">
        <f t="shared" si="0"/>
        <v>920.34699999999998</v>
      </c>
      <c r="F11" s="17">
        <f t="shared" si="4"/>
        <v>16.061870065071815</v>
      </c>
      <c r="G11" s="2">
        <f t="shared" si="5"/>
        <v>0.20259643916913944</v>
      </c>
      <c r="H11" s="2">
        <f t="shared" si="1"/>
        <v>3.5357073816516412E-3</v>
      </c>
    </row>
    <row r="12" spans="1:8" x14ac:dyDescent="0.3">
      <c r="A12" s="15">
        <v>14.505000000000001</v>
      </c>
      <c r="B12" s="3">
        <f t="shared" si="2"/>
        <v>8.2525000000000001E-2</v>
      </c>
      <c r="C12" s="10">
        <v>64.400000000000006</v>
      </c>
      <c r="D12" s="11">
        <f t="shared" si="3"/>
        <v>1.0660000000000001</v>
      </c>
      <c r="E12" s="17">
        <f t="shared" si="0"/>
        <v>934.12200000000018</v>
      </c>
      <c r="F12" s="17">
        <f t="shared" si="4"/>
        <v>16.350190472315607</v>
      </c>
      <c r="G12" s="2">
        <f t="shared" si="5"/>
        <v>0.22523291925465838</v>
      </c>
      <c r="H12" s="2">
        <f t="shared" si="1"/>
        <v>3.9423128140107459E-3</v>
      </c>
    </row>
    <row r="13" spans="1:8" x14ac:dyDescent="0.3">
      <c r="A13" s="15">
        <v>15.007999999999999</v>
      </c>
      <c r="B13" s="3">
        <f t="shared" si="2"/>
        <v>8.5039999999999991E-2</v>
      </c>
      <c r="C13" s="10">
        <v>62.3</v>
      </c>
      <c r="D13" s="11">
        <f t="shared" si="3"/>
        <v>1.0345</v>
      </c>
      <c r="E13" s="17">
        <f t="shared" si="0"/>
        <v>934.99839999999995</v>
      </c>
      <c r="F13" s="17">
        <f t="shared" si="4"/>
        <v>16.404829765475775</v>
      </c>
      <c r="G13" s="2">
        <f t="shared" si="5"/>
        <v>0.24089887640449437</v>
      </c>
      <c r="H13" s="2">
        <f t="shared" si="1"/>
        <v>4.2266436585454261E-3</v>
      </c>
    </row>
    <row r="14" spans="1:8" x14ac:dyDescent="0.3">
      <c r="A14" s="15">
        <v>15.693</v>
      </c>
      <c r="B14" s="3">
        <f t="shared" si="2"/>
        <v>8.8464999999999988E-2</v>
      </c>
      <c r="C14" s="10">
        <v>59</v>
      </c>
      <c r="D14" s="11">
        <f t="shared" si="3"/>
        <v>0.98499999999999999</v>
      </c>
      <c r="E14" s="17">
        <f t="shared" si="0"/>
        <v>925.88699999999994</v>
      </c>
      <c r="F14" s="17">
        <f t="shared" si="4"/>
        <v>16.315025407741476</v>
      </c>
      <c r="G14" s="2">
        <f t="shared" si="5"/>
        <v>0.2659830508474576</v>
      </c>
      <c r="H14" s="2">
        <f t="shared" si="1"/>
        <v>4.6868788876016886E-3</v>
      </c>
    </row>
    <row r="15" spans="1:8" x14ac:dyDescent="0.3">
      <c r="A15" s="15">
        <v>15.920999999999999</v>
      </c>
      <c r="B15" s="3">
        <f t="shared" si="2"/>
        <v>8.960499999999999E-2</v>
      </c>
      <c r="C15" s="10">
        <v>57.6</v>
      </c>
      <c r="D15" s="11">
        <f t="shared" si="3"/>
        <v>0.96399999999999997</v>
      </c>
      <c r="E15" s="17">
        <f t="shared" si="0"/>
        <v>917.04959999999994</v>
      </c>
      <c r="F15" s="17">
        <f t="shared" si="4"/>
        <v>16.192430218032126</v>
      </c>
      <c r="G15" s="2">
        <f t="shared" si="5"/>
        <v>0.27640624999999996</v>
      </c>
      <c r="H15" s="2">
        <f t="shared" si="1"/>
        <v>4.8805309058015424E-3</v>
      </c>
    </row>
    <row r="16" spans="1:8" x14ac:dyDescent="0.3">
      <c r="A16" s="15">
        <v>16.062999999999999</v>
      </c>
      <c r="B16" s="3">
        <f t="shared" si="2"/>
        <v>9.0314999999999993E-2</v>
      </c>
      <c r="C16" s="10">
        <v>56.5</v>
      </c>
      <c r="D16" s="11">
        <f t="shared" si="3"/>
        <v>0.9474999999999999</v>
      </c>
      <c r="E16" s="17">
        <f t="shared" si="0"/>
        <v>907.55949999999996</v>
      </c>
      <c r="F16" s="17">
        <f t="shared" si="4"/>
        <v>16.052338836461256</v>
      </c>
      <c r="G16" s="2">
        <f t="shared" si="5"/>
        <v>0.28430088495575218</v>
      </c>
      <c r="H16" s="2">
        <f t="shared" si="1"/>
        <v>5.0285343680668056E-3</v>
      </c>
    </row>
    <row r="17" spans="1:8" x14ac:dyDescent="0.3">
      <c r="A17" s="15">
        <v>16.356999999999999</v>
      </c>
      <c r="B17" s="3">
        <f t="shared" si="2"/>
        <v>9.1784999999999992E-2</v>
      </c>
      <c r="C17" s="10">
        <v>54.5</v>
      </c>
      <c r="D17" s="11">
        <f t="shared" si="3"/>
        <v>0.91749999999999998</v>
      </c>
      <c r="E17" s="17">
        <f t="shared" si="0"/>
        <v>891.45650000000001</v>
      </c>
      <c r="F17" s="17">
        <f t="shared" si="4"/>
        <v>15.81927027945861</v>
      </c>
      <c r="G17" s="2">
        <f t="shared" si="5"/>
        <v>0.30012844036697245</v>
      </c>
      <c r="H17" s="2">
        <f t="shared" si="1"/>
        <v>5.3259053209186464E-3</v>
      </c>
    </row>
    <row r="18" spans="1:8" x14ac:dyDescent="0.3">
      <c r="A18" s="15">
        <v>16.741</v>
      </c>
      <c r="B18" s="3">
        <f t="shared" ref="B18:B26" si="6">A18*0.005+0.01</f>
        <v>9.3704999999999997E-2</v>
      </c>
      <c r="C18" s="10">
        <v>51.4</v>
      </c>
      <c r="D18" s="11">
        <f t="shared" ref="D18:D26" si="7">C18*0.015+0.1</f>
        <v>0.87099999999999989</v>
      </c>
      <c r="E18" s="17">
        <f t="shared" si="0"/>
        <v>860.48739999999998</v>
      </c>
      <c r="F18" s="17">
        <f t="shared" ref="F18:F26" si="8">SQRT(A18^2*D18^2+B18^2*C18^2)</f>
        <v>15.356289008933437</v>
      </c>
      <c r="G18" s="2">
        <f t="shared" ref="G18:G26" si="9">A18/C18</f>
        <v>0.32570038910505839</v>
      </c>
      <c r="H18" s="2">
        <f t="shared" ref="H18:H26" si="10">SQRT(1/C18^2*B18^2+A18^2/C18^4*D18^2)</f>
        <v>5.8124608279207252E-3</v>
      </c>
    </row>
    <row r="19" spans="1:8" x14ac:dyDescent="0.3">
      <c r="A19" s="15">
        <v>16.87</v>
      </c>
      <c r="B19" s="3">
        <f t="shared" si="6"/>
        <v>9.4350000000000003E-2</v>
      </c>
      <c r="C19" s="10">
        <v>50.1</v>
      </c>
      <c r="D19" s="11">
        <f t="shared" si="7"/>
        <v>0.85149999999999992</v>
      </c>
      <c r="E19" s="17">
        <f t="shared" si="0"/>
        <v>845.18700000000013</v>
      </c>
      <c r="F19" s="17">
        <f t="shared" si="8"/>
        <v>15.122550617612427</v>
      </c>
      <c r="G19" s="2">
        <f t="shared" si="9"/>
        <v>0.33672654690618764</v>
      </c>
      <c r="H19" s="2">
        <f t="shared" si="10"/>
        <v>6.0248965612138706E-3</v>
      </c>
    </row>
    <row r="20" spans="1:8" x14ac:dyDescent="0.3">
      <c r="A20" s="15">
        <v>17.454000000000001</v>
      </c>
      <c r="B20" s="3">
        <f t="shared" si="6"/>
        <v>9.7269999999999995E-2</v>
      </c>
      <c r="C20" s="10">
        <v>44.4</v>
      </c>
      <c r="D20" s="11">
        <f t="shared" si="7"/>
        <v>0.7659999999999999</v>
      </c>
      <c r="E20" s="17">
        <f t="shared" si="0"/>
        <v>774.95759999999996</v>
      </c>
      <c r="F20" s="17">
        <f t="shared" si="8"/>
        <v>14.050000683439128</v>
      </c>
      <c r="G20" s="2">
        <f t="shared" si="9"/>
        <v>0.39310810810810815</v>
      </c>
      <c r="H20" s="2">
        <f t="shared" si="10"/>
        <v>7.1270598386084369E-3</v>
      </c>
    </row>
    <row r="21" spans="1:8" x14ac:dyDescent="0.3">
      <c r="A21" s="15">
        <v>17.925000000000001</v>
      </c>
      <c r="B21" s="3">
        <f t="shared" si="6"/>
        <v>9.9625000000000005E-2</v>
      </c>
      <c r="C21" s="10">
        <v>38.799999999999997</v>
      </c>
      <c r="D21" s="11">
        <f t="shared" si="7"/>
        <v>0.68199999999999994</v>
      </c>
      <c r="E21" s="17">
        <f t="shared" si="0"/>
        <v>695.49</v>
      </c>
      <c r="F21" s="17">
        <f t="shared" si="8"/>
        <v>12.821414166346862</v>
      </c>
      <c r="G21" s="2">
        <f t="shared" si="9"/>
        <v>0.46198453608247431</v>
      </c>
      <c r="H21" s="2">
        <f t="shared" si="10"/>
        <v>8.516722131965979E-3</v>
      </c>
    </row>
    <row r="22" spans="1:8" x14ac:dyDescent="0.3">
      <c r="A22" s="15">
        <v>18.093</v>
      </c>
      <c r="B22" s="3">
        <f t="shared" si="6"/>
        <v>0.100465</v>
      </c>
      <c r="C22" s="10">
        <v>36.4</v>
      </c>
      <c r="D22" s="11">
        <f t="shared" si="7"/>
        <v>0.64599999999999991</v>
      </c>
      <c r="E22" s="17">
        <f t="shared" si="0"/>
        <v>658.58519999999999</v>
      </c>
      <c r="F22" s="17">
        <f t="shared" si="8"/>
        <v>12.246806730881318</v>
      </c>
      <c r="G22" s="2">
        <f t="shared" si="9"/>
        <v>0.4970604395604396</v>
      </c>
      <c r="H22" s="2">
        <f t="shared" si="10"/>
        <v>9.2431520429909729E-3</v>
      </c>
    </row>
    <row r="23" spans="1:8" x14ac:dyDescent="0.3">
      <c r="A23" s="15">
        <v>18.509</v>
      </c>
      <c r="B23" s="3">
        <f t="shared" si="6"/>
        <v>0.102545</v>
      </c>
      <c r="C23" s="10">
        <v>29.8</v>
      </c>
      <c r="D23" s="11">
        <f t="shared" si="7"/>
        <v>0.54700000000000004</v>
      </c>
      <c r="E23" s="17">
        <f t="shared" si="0"/>
        <v>551.56820000000005</v>
      </c>
      <c r="F23" s="17">
        <f t="shared" si="8"/>
        <v>10.575542789862373</v>
      </c>
      <c r="G23" s="2">
        <f t="shared" si="9"/>
        <v>0.6211073825503356</v>
      </c>
      <c r="H23" s="2">
        <f t="shared" si="10"/>
        <v>1.1908858598556791E-2</v>
      </c>
    </row>
    <row r="24" spans="1:8" x14ac:dyDescent="0.3">
      <c r="A24" s="15">
        <v>18.934999999999999</v>
      </c>
      <c r="B24" s="3">
        <f t="shared" si="6"/>
        <v>0.10467499999999999</v>
      </c>
      <c r="C24" s="10">
        <v>21.8</v>
      </c>
      <c r="D24" s="11">
        <f t="shared" si="7"/>
        <v>0.42700000000000005</v>
      </c>
      <c r="E24" s="17">
        <f t="shared" si="0"/>
        <v>412.78299999999996</v>
      </c>
      <c r="F24" s="17">
        <f t="shared" si="8"/>
        <v>8.4010905707086625</v>
      </c>
      <c r="G24" s="2">
        <f t="shared" si="9"/>
        <v>0.86857798165137601</v>
      </c>
      <c r="H24" s="2">
        <f t="shared" si="10"/>
        <v>1.7677574637464569E-2</v>
      </c>
    </row>
    <row r="25" spans="1:8" x14ac:dyDescent="0.3">
      <c r="A25" s="15">
        <v>19.059999999999999</v>
      </c>
      <c r="B25" s="3">
        <f t="shared" si="6"/>
        <v>0.10529999999999999</v>
      </c>
      <c r="C25" s="10">
        <v>19.2</v>
      </c>
      <c r="D25" s="11">
        <f t="shared" si="7"/>
        <v>0.38800000000000001</v>
      </c>
      <c r="E25" s="17">
        <f t="shared" si="0"/>
        <v>365.95199999999994</v>
      </c>
      <c r="F25" s="17">
        <f t="shared" si="8"/>
        <v>7.6666602752437125</v>
      </c>
      <c r="G25" s="3">
        <f t="shared" si="9"/>
        <v>0.9927083333333333</v>
      </c>
      <c r="H25" s="3">
        <f t="shared" si="10"/>
        <v>2.0797147014007467E-2</v>
      </c>
    </row>
    <row r="26" spans="1:8" x14ac:dyDescent="0.3">
      <c r="A26" s="15">
        <v>19.122</v>
      </c>
      <c r="B26" s="3">
        <f t="shared" si="6"/>
        <v>0.10561</v>
      </c>
      <c r="C26" s="10">
        <v>17.600000000000001</v>
      </c>
      <c r="D26" s="11">
        <f t="shared" si="7"/>
        <v>0.36399999999999999</v>
      </c>
      <c r="E26" s="17">
        <f t="shared" si="0"/>
        <v>336.54720000000003</v>
      </c>
      <c r="F26" s="17">
        <f t="shared" si="8"/>
        <v>7.2043166951599238</v>
      </c>
      <c r="G26" s="3">
        <f t="shared" si="9"/>
        <v>1.0864772727272727</v>
      </c>
      <c r="H26" s="3">
        <f t="shared" si="10"/>
        <v>2.3257737264849955E-2</v>
      </c>
    </row>
    <row r="27" spans="1:8" x14ac:dyDescent="0.3">
      <c r="A27" s="5"/>
      <c r="B27" s="2"/>
      <c r="C27" s="4"/>
      <c r="D27" s="1"/>
      <c r="E27" s="3"/>
      <c r="F27" s="3"/>
      <c r="G27" s="6"/>
      <c r="H27" s="6"/>
    </row>
    <row r="28" spans="1:8" x14ac:dyDescent="0.3">
      <c r="A28" s="5"/>
      <c r="B28" s="2"/>
      <c r="C28" s="4"/>
      <c r="D28" s="1"/>
      <c r="E28" s="3"/>
      <c r="F28" s="3"/>
      <c r="G28" s="6"/>
      <c r="H28" s="6"/>
    </row>
    <row r="29" spans="1:8" x14ac:dyDescent="0.3">
      <c r="A29" s="5"/>
      <c r="B29" s="2"/>
      <c r="C29" s="4"/>
      <c r="D29" s="1"/>
      <c r="E29" s="3"/>
      <c r="F29" s="3"/>
      <c r="G29" s="6"/>
      <c r="H29" s="6"/>
    </row>
    <row r="30" spans="1:8" x14ac:dyDescent="0.3">
      <c r="A30" s="5"/>
      <c r="B30" s="2"/>
      <c r="C30" s="4"/>
      <c r="D30" s="1"/>
      <c r="E30" s="3"/>
      <c r="F30" s="3"/>
      <c r="G30" s="6"/>
      <c r="H30" s="6"/>
    </row>
    <row r="31" spans="1:8" x14ac:dyDescent="0.3">
      <c r="A31" s="5"/>
      <c r="B31" s="2"/>
      <c r="C31" s="4"/>
      <c r="D31" s="1"/>
      <c r="E31" s="3"/>
      <c r="F31" s="3"/>
      <c r="G31" s="6"/>
      <c r="H31" s="6"/>
    </row>
    <row r="32" spans="1:8" x14ac:dyDescent="0.3">
      <c r="A32" s="5"/>
      <c r="B32" s="2"/>
      <c r="C32" s="4"/>
      <c r="D32" s="1"/>
      <c r="E32" s="3"/>
      <c r="F32" s="3"/>
      <c r="G32" s="6"/>
      <c r="H32" s="6"/>
    </row>
    <row r="33" spans="1:8" x14ac:dyDescent="0.3">
      <c r="A33" s="5"/>
      <c r="B33" s="2"/>
      <c r="C33" s="4"/>
      <c r="D33" s="1"/>
      <c r="E33" s="3"/>
      <c r="F33" s="3"/>
      <c r="G33" s="6"/>
      <c r="H33" s="6"/>
    </row>
    <row r="34" spans="1:8" x14ac:dyDescent="0.3">
      <c r="A34" s="5"/>
      <c r="B34" s="2"/>
      <c r="C34" s="4"/>
      <c r="D34" s="1"/>
      <c r="E34" s="3"/>
      <c r="F34" s="3"/>
      <c r="G34" s="6"/>
      <c r="H34" s="6"/>
    </row>
    <row r="35" spans="1:8" x14ac:dyDescent="0.3">
      <c r="A35" s="5"/>
      <c r="B35" s="2"/>
      <c r="C35" s="4"/>
      <c r="D35" s="1"/>
      <c r="E35" s="3"/>
      <c r="F35" s="3"/>
      <c r="G35" s="6"/>
      <c r="H35" s="6"/>
    </row>
    <row r="36" spans="1:8" x14ac:dyDescent="0.3">
      <c r="A36" s="5"/>
      <c r="B36" s="2"/>
      <c r="C36" s="4"/>
      <c r="D36" s="1"/>
      <c r="E36" s="3"/>
      <c r="F36" s="3"/>
      <c r="G36" s="6"/>
      <c r="H36" s="6"/>
    </row>
    <row r="37" spans="1:8" x14ac:dyDescent="0.3">
      <c r="A37" s="5"/>
      <c r="B37" s="2"/>
      <c r="C37" s="4"/>
      <c r="D37" s="1"/>
      <c r="E37" s="3"/>
      <c r="F37" s="3"/>
      <c r="G37" s="6"/>
      <c r="H37" s="6"/>
    </row>
    <row r="38" spans="1:8" x14ac:dyDescent="0.3">
      <c r="A38" s="5"/>
      <c r="B38" s="2"/>
      <c r="C38" s="4"/>
      <c r="D38" s="1"/>
      <c r="E38" s="3"/>
      <c r="F38" s="3"/>
      <c r="G38" s="6"/>
      <c r="H38" s="6"/>
    </row>
    <row r="39" spans="1:8" x14ac:dyDescent="0.3">
      <c r="A39" s="5"/>
      <c r="B39" s="2"/>
      <c r="C39" s="4"/>
      <c r="D39" s="1"/>
      <c r="E39" s="3"/>
      <c r="F39" s="3"/>
      <c r="G39" s="6"/>
      <c r="H39" s="6"/>
    </row>
    <row r="40" spans="1:8" x14ac:dyDescent="0.3">
      <c r="A40" s="5"/>
      <c r="B40" s="2"/>
      <c r="C40" s="4"/>
      <c r="D40" s="1"/>
      <c r="E40" s="3"/>
      <c r="F40" s="3"/>
      <c r="G40" s="6"/>
      <c r="H40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ABD3-EDD2-4F37-A15B-B03D2048ADE5}">
  <dimension ref="A1:H41"/>
  <sheetViews>
    <sheetView zoomScale="83" workbookViewId="0">
      <selection activeCell="E2" sqref="E2:F26"/>
    </sheetView>
  </sheetViews>
  <sheetFormatPr defaultRowHeight="13.5" x14ac:dyDescent="0.3"/>
  <sheetData>
    <row r="1" spans="1:8" x14ac:dyDescent="0.3">
      <c r="A1" t="s">
        <v>0</v>
      </c>
      <c r="B1" s="3"/>
      <c r="C1" t="s">
        <v>1</v>
      </c>
      <c r="E1" t="s">
        <v>2</v>
      </c>
      <c r="F1" s="1"/>
      <c r="G1" t="s">
        <v>3</v>
      </c>
    </row>
    <row r="2" spans="1:8" x14ac:dyDescent="0.3">
      <c r="A2" s="8">
        <v>9.8209999999999997</v>
      </c>
      <c r="B2" s="2">
        <f>A2*0.005+0.01</f>
        <v>5.9105000000000005E-2</v>
      </c>
      <c r="C2" s="10">
        <v>9</v>
      </c>
      <c r="D2" s="11">
        <f>C2*0.015+0.1</f>
        <v>0.23500000000000001</v>
      </c>
      <c r="E2" s="17">
        <f t="shared" ref="E2:E26" si="0">A:A*C:C</f>
        <v>88.388999999999996</v>
      </c>
      <c r="F2" s="17">
        <f>SQRT(A2^2*D2^2+B2^2*C2^2)</f>
        <v>2.3684445206189655</v>
      </c>
      <c r="G2" s="3">
        <f>A2/C2</f>
        <v>1.0912222222222221</v>
      </c>
      <c r="H2" s="3">
        <f t="shared" ref="H2:H26" si="1">SQRT(1/C2^2*B2^2+A2^2/C2^4*D2^2)</f>
        <v>2.9240055810110684E-2</v>
      </c>
    </row>
    <row r="3" spans="1:8" x14ac:dyDescent="0.3">
      <c r="A3" s="8">
        <v>9.7449999999999992</v>
      </c>
      <c r="B3" s="2">
        <f>A3*0.005+0.01</f>
        <v>5.8724999999999999E-2</v>
      </c>
      <c r="C3" s="10">
        <v>16.899999999999999</v>
      </c>
      <c r="D3" s="11">
        <f>C3*0.015+0.1</f>
        <v>0.35349999999999993</v>
      </c>
      <c r="E3" s="17">
        <f t="shared" si="0"/>
        <v>164.69049999999999</v>
      </c>
      <c r="F3" s="17">
        <f>SQRT(A3^2*D3^2+B3^2*C3^2)</f>
        <v>3.5849693387897328</v>
      </c>
      <c r="G3" s="9">
        <f>A3/C3</f>
        <v>0.5766272189349112</v>
      </c>
      <c r="H3" s="9">
        <f t="shared" ref="H3" si="2">SQRT(1/C3^2*B3^2+A3^2/C3^4*D3^2)</f>
        <v>1.2551974156331126E-2</v>
      </c>
    </row>
    <row r="4" spans="1:8" x14ac:dyDescent="0.3">
      <c r="A4" s="8">
        <v>9.6780000000000008</v>
      </c>
      <c r="B4" s="3">
        <f t="shared" ref="B4:B26" si="3">A4*0.005+0.01</f>
        <v>5.8390000000000004E-2</v>
      </c>
      <c r="C4" s="10">
        <v>24.6</v>
      </c>
      <c r="D4" s="11">
        <f t="shared" ref="D4:D26" si="4">C4*0.015+0.1</f>
        <v>0.46899999999999997</v>
      </c>
      <c r="E4" s="17">
        <f t="shared" si="0"/>
        <v>238.07880000000003</v>
      </c>
      <c r="F4" s="17">
        <f t="shared" ref="F4:F26" si="5">SQRT(A4^2*D4^2+B4^2*C4^2)</f>
        <v>4.7608387201794606</v>
      </c>
      <c r="G4" s="9">
        <f t="shared" ref="G4:G26" si="6">A4/C4</f>
        <v>0.39341463414634148</v>
      </c>
      <c r="H4" s="9">
        <f t="shared" si="1"/>
        <v>7.8670743607962522E-3</v>
      </c>
    </row>
    <row r="5" spans="1:8" x14ac:dyDescent="0.3">
      <c r="A5" s="8">
        <v>9.6180000000000003</v>
      </c>
      <c r="B5" s="3">
        <f t="shared" si="3"/>
        <v>5.8090000000000003E-2</v>
      </c>
      <c r="C5" s="10">
        <v>30.3</v>
      </c>
      <c r="D5" s="11">
        <f t="shared" si="4"/>
        <v>0.55449999999999999</v>
      </c>
      <c r="E5" s="17">
        <f t="shared" si="0"/>
        <v>291.42540000000002</v>
      </c>
      <c r="F5" s="17">
        <f t="shared" si="5"/>
        <v>5.6161255893088793</v>
      </c>
      <c r="G5" s="9">
        <f t="shared" si="6"/>
        <v>0.31742574257425743</v>
      </c>
      <c r="H5" s="9">
        <f t="shared" si="1"/>
        <v>6.1171841424140106E-3</v>
      </c>
    </row>
    <row r="6" spans="1:8" x14ac:dyDescent="0.3">
      <c r="A6" s="9">
        <v>9.5090000000000003</v>
      </c>
      <c r="B6" s="3">
        <f t="shared" si="3"/>
        <v>5.7545000000000006E-2</v>
      </c>
      <c r="C6" s="11">
        <v>40.1</v>
      </c>
      <c r="D6" s="11">
        <f t="shared" si="4"/>
        <v>0.70150000000000001</v>
      </c>
      <c r="E6" s="17">
        <f t="shared" si="0"/>
        <v>381.3109</v>
      </c>
      <c r="F6" s="17">
        <f t="shared" si="5"/>
        <v>7.0584152030043192</v>
      </c>
      <c r="G6" s="9">
        <f t="shared" si="6"/>
        <v>0.23713216957605984</v>
      </c>
      <c r="H6" s="9">
        <f t="shared" si="1"/>
        <v>4.3895343953111723E-3</v>
      </c>
    </row>
    <row r="7" spans="1:8" x14ac:dyDescent="0.3">
      <c r="A7" s="9">
        <v>9.3670000000000009</v>
      </c>
      <c r="B7" s="3">
        <f t="shared" si="3"/>
        <v>5.6835000000000011E-2</v>
      </c>
      <c r="C7" s="11">
        <v>51.3</v>
      </c>
      <c r="D7" s="11">
        <f t="shared" si="4"/>
        <v>0.86949999999999994</v>
      </c>
      <c r="E7" s="17">
        <f t="shared" si="0"/>
        <v>480.52710000000002</v>
      </c>
      <c r="F7" s="17">
        <f t="shared" si="5"/>
        <v>8.650754037001775</v>
      </c>
      <c r="G7" s="9">
        <f t="shared" si="6"/>
        <v>0.18259259259259261</v>
      </c>
      <c r="H7" s="9">
        <f t="shared" si="1"/>
        <v>3.287147816422822E-3</v>
      </c>
    </row>
    <row r="8" spans="1:8" x14ac:dyDescent="0.3">
      <c r="A8" s="9">
        <v>9.2110000000000003</v>
      </c>
      <c r="B8" s="3">
        <f t="shared" si="3"/>
        <v>5.6055000000000008E-2</v>
      </c>
      <c r="C8" s="11">
        <v>62.4</v>
      </c>
      <c r="D8" s="11">
        <f t="shared" si="4"/>
        <v>1.036</v>
      </c>
      <c r="E8" s="17">
        <f t="shared" si="0"/>
        <v>574.76639999999998</v>
      </c>
      <c r="F8" s="17">
        <f t="shared" si="5"/>
        <v>10.163462358834218</v>
      </c>
      <c r="G8" s="9">
        <f t="shared" si="6"/>
        <v>0.1476121794871795</v>
      </c>
      <c r="H8" s="9">
        <f t="shared" si="1"/>
        <v>2.6101922971200637E-3</v>
      </c>
    </row>
    <row r="9" spans="1:8" x14ac:dyDescent="0.3">
      <c r="A9" s="8">
        <v>9.0229999999999997</v>
      </c>
      <c r="B9" s="3">
        <f t="shared" si="3"/>
        <v>5.5115000000000004E-2</v>
      </c>
      <c r="C9" s="10">
        <v>74.099999999999994</v>
      </c>
      <c r="D9" s="11">
        <f t="shared" si="4"/>
        <v>1.2115</v>
      </c>
      <c r="E9" s="17">
        <f t="shared" si="0"/>
        <v>668.60429999999997</v>
      </c>
      <c r="F9" s="17">
        <f t="shared" si="5"/>
        <v>11.669359941501611</v>
      </c>
      <c r="G9" s="9">
        <f t="shared" si="6"/>
        <v>0.12176788124156546</v>
      </c>
      <c r="H9" s="9">
        <f t="shared" si="1"/>
        <v>2.1252529119568171E-3</v>
      </c>
    </row>
    <row r="10" spans="1:8" x14ac:dyDescent="0.3">
      <c r="A10" s="8">
        <v>8.8309999999999995</v>
      </c>
      <c r="B10" s="3">
        <f t="shared" si="3"/>
        <v>5.4155000000000002E-2</v>
      </c>
      <c r="C10" s="10">
        <v>83.8</v>
      </c>
      <c r="D10" s="11">
        <f t="shared" si="4"/>
        <v>1.357</v>
      </c>
      <c r="E10" s="17">
        <f t="shared" si="0"/>
        <v>740.03779999999995</v>
      </c>
      <c r="F10" s="17">
        <f t="shared" si="5"/>
        <v>12.814188783009635</v>
      </c>
      <c r="G10" s="6">
        <f t="shared" si="6"/>
        <v>0.10538186157517899</v>
      </c>
      <c r="H10" s="6">
        <f t="shared" si="1"/>
        <v>1.8247487743590031E-3</v>
      </c>
    </row>
    <row r="11" spans="1:8" x14ac:dyDescent="0.3">
      <c r="A11" s="8">
        <v>8.7579999999999991</v>
      </c>
      <c r="B11" s="3">
        <f t="shared" si="3"/>
        <v>5.3789999999999998E-2</v>
      </c>
      <c r="C11" s="10">
        <v>87.3</v>
      </c>
      <c r="D11" s="11">
        <f t="shared" si="4"/>
        <v>1.4095</v>
      </c>
      <c r="E11" s="17">
        <f t="shared" si="0"/>
        <v>764.57339999999988</v>
      </c>
      <c r="F11" s="17">
        <f t="shared" si="5"/>
        <v>13.207399552163549</v>
      </c>
      <c r="G11" s="6">
        <f t="shared" si="6"/>
        <v>0.10032073310423825</v>
      </c>
      <c r="H11" s="6">
        <f t="shared" si="1"/>
        <v>1.7329611590903313E-3</v>
      </c>
    </row>
    <row r="12" spans="1:8" x14ac:dyDescent="0.3">
      <c r="A12" s="8">
        <v>8.7189999999999994</v>
      </c>
      <c r="B12" s="3">
        <f t="shared" si="3"/>
        <v>5.3594999999999997E-2</v>
      </c>
      <c r="C12" s="10">
        <v>88.9</v>
      </c>
      <c r="D12" s="11">
        <f t="shared" si="4"/>
        <v>1.4335000000000002</v>
      </c>
      <c r="E12" s="17">
        <f t="shared" si="0"/>
        <v>775.1191</v>
      </c>
      <c r="F12" s="17">
        <f t="shared" si="5"/>
        <v>13.376043305249222</v>
      </c>
      <c r="G12" s="6">
        <f t="shared" si="6"/>
        <v>9.8076490438695152E-2</v>
      </c>
      <c r="H12" s="6">
        <f t="shared" si="1"/>
        <v>1.69248233379212E-3</v>
      </c>
    </row>
    <row r="13" spans="1:8" x14ac:dyDescent="0.3">
      <c r="A13" s="8">
        <v>8.6709999999999994</v>
      </c>
      <c r="B13" s="3">
        <f t="shared" si="3"/>
        <v>5.3355E-2</v>
      </c>
      <c r="C13" s="10">
        <v>91.2</v>
      </c>
      <c r="D13" s="11">
        <f t="shared" si="4"/>
        <v>1.468</v>
      </c>
      <c r="E13" s="17">
        <f t="shared" si="0"/>
        <v>790.79520000000002</v>
      </c>
      <c r="F13" s="17">
        <f t="shared" si="5"/>
        <v>13.627394331175713</v>
      </c>
      <c r="G13" s="6">
        <f t="shared" si="6"/>
        <v>9.5076754385964898E-2</v>
      </c>
      <c r="H13" s="6">
        <f t="shared" si="1"/>
        <v>1.6384120992968647E-3</v>
      </c>
    </row>
    <row r="14" spans="1:8" x14ac:dyDescent="0.3">
      <c r="A14" s="8">
        <v>8.3870000000000005</v>
      </c>
      <c r="B14" s="3">
        <f t="shared" si="3"/>
        <v>5.1935000000000002E-2</v>
      </c>
      <c r="C14" s="10">
        <v>102.1</v>
      </c>
      <c r="D14" s="11">
        <f t="shared" si="4"/>
        <v>1.6315</v>
      </c>
      <c r="E14" s="17">
        <f t="shared" si="0"/>
        <v>856.31269999999995</v>
      </c>
      <c r="F14" s="17">
        <f t="shared" si="5"/>
        <v>14.674888594024234</v>
      </c>
      <c r="G14" s="6">
        <f t="shared" si="6"/>
        <v>8.2144955925563187E-2</v>
      </c>
      <c r="H14" s="6">
        <f t="shared" si="1"/>
        <v>1.4077428453048407E-3</v>
      </c>
    </row>
    <row r="15" spans="1:8" x14ac:dyDescent="0.3">
      <c r="A15" s="8">
        <v>8.01</v>
      </c>
      <c r="B15" s="3">
        <f t="shared" si="3"/>
        <v>5.0050000000000004E-2</v>
      </c>
      <c r="C15" s="10">
        <v>113.9</v>
      </c>
      <c r="D15" s="11">
        <f t="shared" si="4"/>
        <v>1.8085000000000002</v>
      </c>
      <c r="E15" s="17">
        <f t="shared" si="0"/>
        <v>912.33900000000006</v>
      </c>
      <c r="F15" s="17">
        <f t="shared" si="5"/>
        <v>15.567420534894342</v>
      </c>
      <c r="G15" s="6">
        <f t="shared" si="6"/>
        <v>7.032484635645303E-2</v>
      </c>
      <c r="H15" s="6">
        <f t="shared" si="1"/>
        <v>1.1999667418390932E-3</v>
      </c>
    </row>
    <row r="16" spans="1:8" x14ac:dyDescent="0.3">
      <c r="A16" s="8">
        <v>7.5019999999999998</v>
      </c>
      <c r="B16" s="3">
        <f t="shared" si="3"/>
        <v>4.7510000000000004E-2</v>
      </c>
      <c r="C16" s="18">
        <v>125</v>
      </c>
      <c r="D16" s="17">
        <f t="shared" si="4"/>
        <v>1.9750000000000001</v>
      </c>
      <c r="E16" s="17">
        <f t="shared" si="0"/>
        <v>937.75</v>
      </c>
      <c r="F16" s="17">
        <f t="shared" si="5"/>
        <v>15.96232884528445</v>
      </c>
      <c r="G16" s="6">
        <f t="shared" si="6"/>
        <v>6.0016E-2</v>
      </c>
      <c r="H16" s="6">
        <f t="shared" si="1"/>
        <v>1.0215890460982049E-3</v>
      </c>
    </row>
    <row r="17" spans="1:8" x14ac:dyDescent="0.3">
      <c r="A17" s="8">
        <v>7.1029999999999998</v>
      </c>
      <c r="B17" s="3">
        <f t="shared" si="3"/>
        <v>4.5515E-2</v>
      </c>
      <c r="C17" s="18">
        <v>131.30000000000001</v>
      </c>
      <c r="D17" s="17">
        <f t="shared" si="4"/>
        <v>2.0695000000000001</v>
      </c>
      <c r="E17" s="17">
        <f t="shared" si="0"/>
        <v>932.62390000000005</v>
      </c>
      <c r="F17" s="17">
        <f t="shared" si="5"/>
        <v>15.868017024660093</v>
      </c>
      <c r="G17" s="6">
        <f t="shared" si="6"/>
        <v>5.4097486671744091E-2</v>
      </c>
      <c r="H17" s="6">
        <f t="shared" si="1"/>
        <v>9.2043517166840534E-4</v>
      </c>
    </row>
    <row r="18" spans="1:8" x14ac:dyDescent="0.3">
      <c r="A18" s="8">
        <v>6.9119999999999999</v>
      </c>
      <c r="B18" s="2">
        <f t="shared" si="3"/>
        <v>4.4560000000000002E-2</v>
      </c>
      <c r="C18" s="18">
        <v>133.80000000000001</v>
      </c>
      <c r="D18" s="17">
        <f t="shared" si="4"/>
        <v>2.1070000000000002</v>
      </c>
      <c r="E18" s="17">
        <f t="shared" si="0"/>
        <v>924.82560000000012</v>
      </c>
      <c r="F18" s="17">
        <f t="shared" si="5"/>
        <v>15.736738836666257</v>
      </c>
      <c r="G18" s="6">
        <f t="shared" si="6"/>
        <v>5.1659192825112103E-2</v>
      </c>
      <c r="H18" s="6">
        <f t="shared" si="1"/>
        <v>8.7902759828639297E-4</v>
      </c>
    </row>
    <row r="19" spans="1:8" x14ac:dyDescent="0.3">
      <c r="A19" s="8">
        <v>6.77</v>
      </c>
      <c r="B19" s="2">
        <f t="shared" si="3"/>
        <v>4.385E-2</v>
      </c>
      <c r="C19" s="18">
        <v>135.4</v>
      </c>
      <c r="D19" s="17">
        <f t="shared" si="4"/>
        <v>2.1310000000000002</v>
      </c>
      <c r="E19" s="17">
        <f t="shared" si="0"/>
        <v>916.65800000000002</v>
      </c>
      <c r="F19" s="17">
        <f t="shared" si="5"/>
        <v>15.600833007919801</v>
      </c>
      <c r="G19" s="6">
        <f t="shared" si="6"/>
        <v>4.9999999999999996E-2</v>
      </c>
      <c r="H19" s="6">
        <f t="shared" si="1"/>
        <v>8.5096257316904459E-4</v>
      </c>
    </row>
    <row r="20" spans="1:8" x14ac:dyDescent="0.3">
      <c r="A20" s="8">
        <v>6.4109999999999996</v>
      </c>
      <c r="B20" s="2">
        <f t="shared" si="3"/>
        <v>4.2055000000000002E-2</v>
      </c>
      <c r="C20" s="18">
        <v>139.69999999999999</v>
      </c>
      <c r="D20" s="17">
        <f t="shared" si="4"/>
        <v>2.1955</v>
      </c>
      <c r="E20" s="17">
        <f t="shared" si="0"/>
        <v>895.61669999999992</v>
      </c>
      <c r="F20" s="17">
        <f t="shared" si="5"/>
        <v>15.252281725362355</v>
      </c>
      <c r="G20" s="6">
        <f t="shared" si="6"/>
        <v>4.5891195418754471E-2</v>
      </c>
      <c r="H20" s="6">
        <f t="shared" si="1"/>
        <v>7.8152343657783693E-4</v>
      </c>
    </row>
    <row r="21" spans="1:8" x14ac:dyDescent="0.3">
      <c r="A21" s="8">
        <v>5.64</v>
      </c>
      <c r="B21" s="2">
        <f t="shared" si="3"/>
        <v>3.8199999999999998E-2</v>
      </c>
      <c r="C21" s="18">
        <v>146.30000000000001</v>
      </c>
      <c r="D21" s="17">
        <f t="shared" si="4"/>
        <v>2.2945000000000002</v>
      </c>
      <c r="E21" s="17">
        <f t="shared" si="0"/>
        <v>825.13200000000006</v>
      </c>
      <c r="F21" s="17">
        <f t="shared" si="5"/>
        <v>14.096172670480453</v>
      </c>
      <c r="G21" s="6">
        <f t="shared" si="6"/>
        <v>3.8550922761449072E-2</v>
      </c>
      <c r="H21" s="6">
        <f t="shared" si="1"/>
        <v>6.5858609755983441E-4</v>
      </c>
    </row>
    <row r="22" spans="1:8" x14ac:dyDescent="0.3">
      <c r="A22" s="8">
        <v>4.7699999999999996</v>
      </c>
      <c r="B22" s="2">
        <f t="shared" si="3"/>
        <v>3.3849999999999998E-2</v>
      </c>
      <c r="C22" s="18">
        <v>151.5</v>
      </c>
      <c r="D22" s="17">
        <f t="shared" si="4"/>
        <v>2.3725000000000001</v>
      </c>
      <c r="E22" s="17">
        <f t="shared" si="0"/>
        <v>722.65499999999997</v>
      </c>
      <c r="F22" s="17">
        <f t="shared" si="5"/>
        <v>12.424561664551792</v>
      </c>
      <c r="G22" s="6">
        <f t="shared" si="6"/>
        <v>3.1485148514851485E-2</v>
      </c>
      <c r="H22" s="6">
        <f t="shared" si="1"/>
        <v>5.4132216512767987E-4</v>
      </c>
    </row>
    <row r="23" spans="1:8" x14ac:dyDescent="0.3">
      <c r="A23" s="8">
        <v>3.79</v>
      </c>
      <c r="B23" s="2">
        <f t="shared" si="3"/>
        <v>2.8950000000000004E-2</v>
      </c>
      <c r="C23" s="18">
        <v>155.5</v>
      </c>
      <c r="D23" s="17">
        <f t="shared" si="4"/>
        <v>2.4325000000000001</v>
      </c>
      <c r="E23" s="17">
        <f t="shared" si="0"/>
        <v>589.34500000000003</v>
      </c>
      <c r="F23" s="17">
        <f t="shared" si="5"/>
        <v>10.259567030642668</v>
      </c>
      <c r="G23" s="6">
        <f t="shared" si="6"/>
        <v>2.4372990353697749E-2</v>
      </c>
      <c r="H23" s="6">
        <f t="shared" si="1"/>
        <v>4.2429532493016696E-4</v>
      </c>
    </row>
    <row r="24" spans="1:8" x14ac:dyDescent="0.3">
      <c r="A24" s="8">
        <v>2.9329999999999998</v>
      </c>
      <c r="B24" s="2">
        <f t="shared" si="3"/>
        <v>2.4664999999999999E-2</v>
      </c>
      <c r="C24" s="18">
        <v>158.6</v>
      </c>
      <c r="D24" s="17">
        <f t="shared" si="4"/>
        <v>2.4790000000000001</v>
      </c>
      <c r="E24" s="17">
        <f t="shared" si="0"/>
        <v>465.17379999999997</v>
      </c>
      <c r="F24" s="17">
        <f t="shared" si="5"/>
        <v>8.2564403755983129</v>
      </c>
      <c r="G24" s="6">
        <f t="shared" si="6"/>
        <v>1.8493064312736444E-2</v>
      </c>
      <c r="H24" s="6">
        <f t="shared" si="1"/>
        <v>3.282362051779645E-4</v>
      </c>
    </row>
    <row r="25" spans="1:8" x14ac:dyDescent="0.3">
      <c r="A25" s="8">
        <v>2.004</v>
      </c>
      <c r="B25" s="2">
        <f t="shared" si="3"/>
        <v>2.002E-2</v>
      </c>
      <c r="C25" s="18">
        <v>161.6</v>
      </c>
      <c r="D25" s="17">
        <f t="shared" si="4"/>
        <v>2.524</v>
      </c>
      <c r="E25" s="17">
        <f t="shared" si="0"/>
        <v>323.84640000000002</v>
      </c>
      <c r="F25" s="17">
        <f t="shared" si="5"/>
        <v>6.0042535954971115</v>
      </c>
      <c r="G25" s="6">
        <f t="shared" si="6"/>
        <v>1.2400990099009902E-2</v>
      </c>
      <c r="H25" s="6">
        <f t="shared" si="1"/>
        <v>2.2991976872277812E-4</v>
      </c>
    </row>
    <row r="26" spans="1:8" x14ac:dyDescent="0.3">
      <c r="A26" s="12">
        <v>0.97399999999999998</v>
      </c>
      <c r="B26" s="2">
        <f t="shared" si="3"/>
        <v>1.4870000000000001E-2</v>
      </c>
      <c r="C26" s="19">
        <v>165.3</v>
      </c>
      <c r="D26" s="17">
        <f t="shared" si="4"/>
        <v>2.5795000000000003</v>
      </c>
      <c r="E26" s="17">
        <f t="shared" si="0"/>
        <v>161.00220000000002</v>
      </c>
      <c r="F26" s="17">
        <f t="shared" si="5"/>
        <v>3.5148453245640843</v>
      </c>
      <c r="G26" s="7">
        <f t="shared" si="6"/>
        <v>5.8923169993950388E-3</v>
      </c>
      <c r="H26" s="7">
        <f t="shared" si="1"/>
        <v>1.2863540284650224E-4</v>
      </c>
    </row>
    <row r="28" spans="1:8" x14ac:dyDescent="0.3">
      <c r="A28" s="5"/>
      <c r="B28" s="2"/>
      <c r="C28" s="4"/>
      <c r="D28" s="1"/>
      <c r="E28" s="3"/>
      <c r="F28" s="3"/>
      <c r="G28" s="6"/>
      <c r="H28" s="6"/>
    </row>
    <row r="29" spans="1:8" x14ac:dyDescent="0.3">
      <c r="A29" s="5"/>
      <c r="B29" s="2"/>
      <c r="C29" s="4"/>
      <c r="D29" s="1"/>
      <c r="E29" s="3"/>
      <c r="F29" s="3"/>
      <c r="G29" s="6"/>
      <c r="H29" s="6"/>
    </row>
    <row r="30" spans="1:8" x14ac:dyDescent="0.3">
      <c r="A30" s="5"/>
      <c r="B30" s="2"/>
      <c r="C30" s="4"/>
      <c r="D30" s="1"/>
      <c r="E30" s="3"/>
      <c r="F30" s="3"/>
      <c r="G30" s="6"/>
      <c r="H30" s="6"/>
    </row>
    <row r="31" spans="1:8" x14ac:dyDescent="0.3">
      <c r="A31" s="5"/>
      <c r="B31" s="2"/>
      <c r="C31" s="4"/>
      <c r="D31" s="1"/>
      <c r="E31" s="3"/>
      <c r="F31" s="3"/>
      <c r="G31" s="6"/>
      <c r="H31" s="6"/>
    </row>
    <row r="32" spans="1:8" x14ac:dyDescent="0.3">
      <c r="A32" s="5"/>
      <c r="B32" s="2"/>
      <c r="C32" s="4"/>
      <c r="D32" s="1"/>
      <c r="E32" s="3"/>
      <c r="F32" s="3"/>
      <c r="G32" s="6"/>
      <c r="H32" s="6"/>
    </row>
    <row r="33" spans="1:8" x14ac:dyDescent="0.3">
      <c r="A33" s="5"/>
      <c r="B33" s="2"/>
      <c r="C33" s="4"/>
      <c r="D33" s="1"/>
      <c r="E33" s="3"/>
      <c r="F33" s="3"/>
      <c r="G33" s="6"/>
      <c r="H33" s="6"/>
    </row>
    <row r="34" spans="1:8" x14ac:dyDescent="0.3">
      <c r="A34" s="5"/>
      <c r="B34" s="2"/>
      <c r="C34" s="4"/>
      <c r="D34" s="1"/>
      <c r="E34" s="3"/>
      <c r="F34" s="3"/>
      <c r="G34" s="6"/>
      <c r="H34" s="6"/>
    </row>
    <row r="35" spans="1:8" x14ac:dyDescent="0.3">
      <c r="A35" s="5"/>
      <c r="B35" s="2"/>
      <c r="C35" s="4"/>
      <c r="D35" s="1"/>
      <c r="E35" s="3"/>
      <c r="F35" s="3"/>
      <c r="G35" s="6"/>
      <c r="H35" s="6"/>
    </row>
    <row r="36" spans="1:8" x14ac:dyDescent="0.3">
      <c r="A36" s="5"/>
      <c r="B36" s="2"/>
      <c r="C36" s="4"/>
      <c r="D36" s="1"/>
      <c r="E36" s="3"/>
      <c r="F36" s="3"/>
      <c r="G36" s="6"/>
      <c r="H36" s="6"/>
    </row>
    <row r="37" spans="1:8" x14ac:dyDescent="0.3">
      <c r="A37" s="5"/>
      <c r="B37" s="2"/>
      <c r="C37" s="4"/>
      <c r="D37" s="1"/>
      <c r="E37" s="3"/>
      <c r="F37" s="3"/>
      <c r="G37" s="6"/>
      <c r="H37" s="6"/>
    </row>
    <row r="38" spans="1:8" x14ac:dyDescent="0.3">
      <c r="A38" s="5"/>
      <c r="B38" s="2"/>
      <c r="C38" s="4"/>
      <c r="D38" s="1"/>
      <c r="E38" s="3"/>
      <c r="F38" s="3"/>
      <c r="G38" s="6"/>
      <c r="H38" s="6"/>
    </row>
    <row r="39" spans="1:8" x14ac:dyDescent="0.3">
      <c r="A39" s="5"/>
      <c r="B39" s="2"/>
      <c r="C39" s="4"/>
      <c r="D39" s="1"/>
      <c r="E39" s="3"/>
      <c r="F39" s="3"/>
      <c r="G39" s="6"/>
      <c r="H39" s="6"/>
    </row>
    <row r="40" spans="1:8" x14ac:dyDescent="0.3">
      <c r="A40" s="5"/>
      <c r="B40" s="2"/>
      <c r="C40" s="4"/>
      <c r="D40" s="1"/>
      <c r="E40" s="3"/>
      <c r="F40" s="3"/>
      <c r="G40" s="6"/>
      <c r="H40" s="6"/>
    </row>
    <row r="41" spans="1:8" x14ac:dyDescent="0.3">
      <c r="A41" s="5"/>
      <c r="B41" s="2"/>
      <c r="C41" s="4"/>
      <c r="D41" s="1"/>
      <c r="E41" s="3"/>
      <c r="F41" s="3"/>
      <c r="G41" s="6"/>
      <c r="H41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551A-3A3D-48D2-A1A8-8D3255D52BCB}">
  <dimension ref="A1:H48"/>
  <sheetViews>
    <sheetView zoomScale="83" zoomScaleNormal="62" workbookViewId="0">
      <selection activeCell="E10" sqref="E10"/>
    </sheetView>
  </sheetViews>
  <sheetFormatPr defaultRowHeight="13.5" x14ac:dyDescent="0.3"/>
  <sheetData>
    <row r="1" spans="1:8" x14ac:dyDescent="0.3">
      <c r="A1" t="s">
        <v>0</v>
      </c>
      <c r="B1" s="3"/>
      <c r="C1" t="s">
        <v>1</v>
      </c>
      <c r="E1" t="s">
        <v>2</v>
      </c>
      <c r="F1" s="1"/>
      <c r="G1" t="s">
        <v>3</v>
      </c>
    </row>
    <row r="2" spans="1:8" x14ac:dyDescent="0.3">
      <c r="A2" s="8">
        <v>0.40200000000000002</v>
      </c>
      <c r="B2" s="2">
        <f>A2*0.005+0.01</f>
        <v>1.201E-2</v>
      </c>
      <c r="C2" s="10">
        <v>79.900000000000006</v>
      </c>
      <c r="D2" s="1">
        <f>C2*0.015+0.1</f>
        <v>1.2985000000000002</v>
      </c>
      <c r="E2" s="1">
        <f t="shared" ref="E2:E26" si="0">A:A*C:C</f>
        <v>32.119800000000005</v>
      </c>
      <c r="F2" s="1">
        <f>SQRT(A2^2*D2^2+B2^2*C2^2)</f>
        <v>1.0923878014743666</v>
      </c>
      <c r="G2" s="6">
        <f>A2/C2</f>
        <v>5.0312891113892368E-3</v>
      </c>
      <c r="H2" s="6">
        <f t="shared" ref="H2:H26" si="1">SQRT(1/C2^2*B2^2+A2^2/C2^4*D2^2)</f>
        <v>1.7111310938961035E-4</v>
      </c>
    </row>
    <row r="3" spans="1:8" x14ac:dyDescent="0.3">
      <c r="A3" s="15">
        <v>2.004</v>
      </c>
      <c r="B3" s="16">
        <f>A3*0.005+0.01</f>
        <v>2.002E-2</v>
      </c>
      <c r="C3" s="10">
        <v>79.099999999999994</v>
      </c>
      <c r="D3" s="1">
        <f>C3*0.015+0.1</f>
        <v>1.2865</v>
      </c>
      <c r="E3" s="17">
        <f t="shared" si="0"/>
        <v>158.51639999999998</v>
      </c>
      <c r="F3" s="17">
        <f>SQRT(A3^2*D3^2+B3^2*C3^2)</f>
        <v>3.0256517889605208</v>
      </c>
      <c r="G3" s="6">
        <f>A3/C3</f>
        <v>2.5335018963337549E-2</v>
      </c>
      <c r="H3" s="6">
        <f t="shared" ref="H3" si="2">SQRT(1/C3^2*B3^2+A3^2/C3^4*D3^2)</f>
        <v>4.8357738032008658E-4</v>
      </c>
    </row>
    <row r="4" spans="1:8" x14ac:dyDescent="0.3">
      <c r="A4" s="15">
        <v>4.5430000000000001</v>
      </c>
      <c r="B4" s="16">
        <f>A4*0.005+0.01</f>
        <v>3.2715000000000001E-2</v>
      </c>
      <c r="C4" s="10">
        <v>75.2</v>
      </c>
      <c r="D4" s="1">
        <f>C4*0.015+0.1</f>
        <v>1.228</v>
      </c>
      <c r="E4" s="17">
        <f t="shared" si="0"/>
        <v>341.6336</v>
      </c>
      <c r="F4" s="17">
        <f>SQRT(A4^2*D4^2+B4^2*C4^2)</f>
        <v>6.0971698892715791</v>
      </c>
      <c r="G4" s="6">
        <f>A4/C4</f>
        <v>6.0412234042553192E-2</v>
      </c>
      <c r="H4" s="6">
        <f t="shared" ref="H4" si="3">SQRT(1/C4^2*B4^2+A4^2/C4^4*D4^2)</f>
        <v>1.0781833354444139E-3</v>
      </c>
    </row>
    <row r="5" spans="1:8" x14ac:dyDescent="0.3">
      <c r="A5" s="15">
        <v>6.6779999999999999</v>
      </c>
      <c r="B5" s="16">
        <f>A5*0.005+0.01</f>
        <v>4.3390000000000005E-2</v>
      </c>
      <c r="C5" s="10">
        <v>70.5</v>
      </c>
      <c r="D5" s="1">
        <f>C5*0.015+0.1</f>
        <v>1.1575</v>
      </c>
      <c r="E5" s="17">
        <f t="shared" si="0"/>
        <v>470.79899999999998</v>
      </c>
      <c r="F5" s="17">
        <f>SQRT(A5^2*D5^2+B5^2*C5^2)</f>
        <v>8.313063608336579</v>
      </c>
      <c r="G5" s="6">
        <f>A5/C5</f>
        <v>9.4723404255319152E-2</v>
      </c>
      <c r="H5" s="6">
        <f t="shared" si="1"/>
        <v>1.6725644803252512E-3</v>
      </c>
    </row>
    <row r="6" spans="1:8" x14ac:dyDescent="0.3">
      <c r="A6" s="15">
        <v>7.18</v>
      </c>
      <c r="B6" s="16">
        <f t="shared" ref="B6:B10" si="4">A6*0.005+0.01</f>
        <v>4.5900000000000003E-2</v>
      </c>
      <c r="C6" s="10">
        <v>69.3</v>
      </c>
      <c r="D6" s="1">
        <f t="shared" ref="D6:D10" si="5">C6*0.015+0.1</f>
        <v>1.1395</v>
      </c>
      <c r="E6" s="17">
        <f t="shared" si="0"/>
        <v>497.57399999999996</v>
      </c>
      <c r="F6" s="17">
        <f t="shared" ref="F6:F10" si="6">SQRT(A6^2*D6^2+B6^2*C6^2)</f>
        <v>8.7781932166591083</v>
      </c>
      <c r="G6" s="6">
        <f t="shared" ref="G6:G10" si="7">A6/C6</f>
        <v>0.10360750360750361</v>
      </c>
      <c r="H6" s="6">
        <f t="shared" ref="H6:H10" si="8">SQRT(1/C6^2*B6^2+A6^2/C6^4*D6^2)</f>
        <v>1.8278420604018143E-3</v>
      </c>
    </row>
    <row r="7" spans="1:8" x14ac:dyDescent="0.3">
      <c r="A7" s="15">
        <v>7.2060000000000004</v>
      </c>
      <c r="B7" s="16">
        <f t="shared" si="4"/>
        <v>4.6030000000000001E-2</v>
      </c>
      <c r="C7" s="10">
        <v>69.099999999999994</v>
      </c>
      <c r="D7" s="1">
        <f t="shared" si="5"/>
        <v>1.1365000000000001</v>
      </c>
      <c r="E7" s="17">
        <f t="shared" si="0"/>
        <v>497.93459999999999</v>
      </c>
      <c r="F7" s="17">
        <f t="shared" si="6"/>
        <v>8.7855870662176017</v>
      </c>
      <c r="G7" s="6">
        <f t="shared" si="7"/>
        <v>0.10428364688856731</v>
      </c>
      <c r="H7" s="6">
        <f t="shared" si="8"/>
        <v>1.8399867358528618E-3</v>
      </c>
    </row>
    <row r="8" spans="1:8" x14ac:dyDescent="0.3">
      <c r="A8" s="15">
        <v>7.3579999999999997</v>
      </c>
      <c r="B8" s="16">
        <f t="shared" si="4"/>
        <v>4.6789999999999998E-2</v>
      </c>
      <c r="C8" s="10">
        <v>68.2</v>
      </c>
      <c r="D8" s="1">
        <f t="shared" si="5"/>
        <v>1.123</v>
      </c>
      <c r="E8" s="17">
        <f t="shared" si="0"/>
        <v>501.81560000000002</v>
      </c>
      <c r="F8" s="17">
        <f t="shared" si="6"/>
        <v>8.8578050151964831</v>
      </c>
      <c r="G8" s="6">
        <f t="shared" si="7"/>
        <v>0.10788856304985336</v>
      </c>
      <c r="H8" s="6">
        <f t="shared" si="8"/>
        <v>1.9043964652859201E-3</v>
      </c>
    </row>
    <row r="9" spans="1:8" x14ac:dyDescent="0.3">
      <c r="A9" s="15">
        <v>7.5330000000000004</v>
      </c>
      <c r="B9" s="16">
        <f t="shared" si="4"/>
        <v>4.7665000000000006E-2</v>
      </c>
      <c r="C9" s="10">
        <v>67.3</v>
      </c>
      <c r="D9" s="1">
        <f t="shared" si="5"/>
        <v>1.1094999999999999</v>
      </c>
      <c r="E9" s="17">
        <f t="shared" si="0"/>
        <v>506.97090000000003</v>
      </c>
      <c r="F9" s="17">
        <f t="shared" si="6"/>
        <v>8.9523300194866859</v>
      </c>
      <c r="G9" s="9">
        <f t="shared" si="7"/>
        <v>0.11193164933135216</v>
      </c>
      <c r="H9" s="9">
        <f t="shared" si="8"/>
        <v>1.9765415814590554E-3</v>
      </c>
    </row>
    <row r="10" spans="1:8" x14ac:dyDescent="0.3">
      <c r="A10" s="15">
        <v>7.7919999999999998</v>
      </c>
      <c r="B10" s="16">
        <f t="shared" si="4"/>
        <v>4.8960000000000004E-2</v>
      </c>
      <c r="C10" s="10">
        <v>65.8</v>
      </c>
      <c r="D10" s="1">
        <f t="shared" si="5"/>
        <v>1.087</v>
      </c>
      <c r="E10" s="17">
        <f t="shared" si="0"/>
        <v>512.71359999999993</v>
      </c>
      <c r="F10" s="17">
        <f t="shared" si="6"/>
        <v>9.0618857942395188</v>
      </c>
      <c r="G10" s="9">
        <f t="shared" si="7"/>
        <v>0.118419452887538</v>
      </c>
      <c r="H10" s="9">
        <f t="shared" si="8"/>
        <v>2.0929882840696962E-3</v>
      </c>
    </row>
    <row r="11" spans="1:8" x14ac:dyDescent="0.3">
      <c r="A11" s="15">
        <v>7.8849999999999998</v>
      </c>
      <c r="B11" s="16">
        <f t="shared" ref="B11:B26" si="9">A11*0.005+0.01</f>
        <v>4.9425000000000004E-2</v>
      </c>
      <c r="C11" s="10">
        <v>64.099999999999994</v>
      </c>
      <c r="D11" s="1">
        <f t="shared" ref="D11:D26" si="10">C11*0.015+0.1</f>
        <v>1.0614999999999999</v>
      </c>
      <c r="E11" s="17">
        <f t="shared" si="0"/>
        <v>505.42849999999993</v>
      </c>
      <c r="F11" s="17">
        <f t="shared" ref="F11:F26" si="11">SQRT(A11^2*D11^2+B11^2*C11^2)</f>
        <v>8.9494588247313853</v>
      </c>
      <c r="G11" s="9">
        <f t="shared" ref="G11:G26" si="12">A11/C11</f>
        <v>0.12301092043681748</v>
      </c>
      <c r="H11" s="9">
        <f t="shared" si="1"/>
        <v>2.1781145452652684E-3</v>
      </c>
    </row>
    <row r="12" spans="1:8" x14ac:dyDescent="0.3">
      <c r="A12" s="15">
        <v>8.0239999999999991</v>
      </c>
      <c r="B12" s="16">
        <f t="shared" ref="B12" si="13">A12*0.005+0.01</f>
        <v>5.0119999999999998E-2</v>
      </c>
      <c r="C12" s="10">
        <v>62.6</v>
      </c>
      <c r="D12" s="1">
        <f t="shared" ref="D12" si="14">C12*0.015+0.1</f>
        <v>1.0389999999999999</v>
      </c>
      <c r="E12" s="17">
        <f t="shared" si="0"/>
        <v>502.30239999999998</v>
      </c>
      <c r="F12" s="17">
        <f t="shared" ref="F12" si="15">SQRT(A12^2*D12^2+B12^2*C12^2)</f>
        <v>8.9077765698427775</v>
      </c>
      <c r="G12" s="9">
        <f t="shared" ref="G12" si="16">A12/C12</f>
        <v>0.12817891373801915</v>
      </c>
      <c r="H12" s="9">
        <f t="shared" ref="H12" si="17">SQRT(1/C12^2*B12^2+A12^2/C12^4*D12^2)</f>
        <v>2.2731110274277519E-3</v>
      </c>
    </row>
    <row r="13" spans="1:8" x14ac:dyDescent="0.3">
      <c r="A13" s="15">
        <v>8.0540000000000003</v>
      </c>
      <c r="B13" s="16">
        <f t="shared" si="9"/>
        <v>5.0270000000000002E-2</v>
      </c>
      <c r="C13" s="10">
        <v>61.5</v>
      </c>
      <c r="D13" s="1">
        <f t="shared" si="10"/>
        <v>1.0225</v>
      </c>
      <c r="E13" s="17">
        <f t="shared" si="0"/>
        <v>495.32100000000003</v>
      </c>
      <c r="F13" s="17">
        <f t="shared" si="11"/>
        <v>8.7964076515501475</v>
      </c>
      <c r="G13" s="9">
        <f t="shared" si="12"/>
        <v>0.13095934959349595</v>
      </c>
      <c r="H13" s="9">
        <f t="shared" si="1"/>
        <v>2.3257076215348399E-3</v>
      </c>
    </row>
    <row r="14" spans="1:8" x14ac:dyDescent="0.3">
      <c r="A14" s="16">
        <v>8.3569999999999993</v>
      </c>
      <c r="B14" s="16">
        <f t="shared" si="9"/>
        <v>5.1784999999999998E-2</v>
      </c>
      <c r="C14" s="11">
        <v>57.6</v>
      </c>
      <c r="D14" s="11">
        <f t="shared" si="10"/>
        <v>0.96399999999999997</v>
      </c>
      <c r="E14" s="17">
        <f t="shared" si="0"/>
        <v>481.36319999999995</v>
      </c>
      <c r="F14" s="17">
        <f t="shared" si="11"/>
        <v>8.5906176662542713</v>
      </c>
      <c r="G14" s="9">
        <f t="shared" si="12"/>
        <v>0.14508680555555553</v>
      </c>
      <c r="H14" s="9">
        <f t="shared" si="1"/>
        <v>2.5892824273769867E-3</v>
      </c>
    </row>
    <row r="15" spans="1:8" x14ac:dyDescent="0.3">
      <c r="A15" s="16">
        <v>8.5980000000000008</v>
      </c>
      <c r="B15" s="16">
        <f t="shared" si="9"/>
        <v>5.2990000000000009E-2</v>
      </c>
      <c r="C15" s="11">
        <v>53.7</v>
      </c>
      <c r="D15" s="11">
        <f t="shared" si="10"/>
        <v>0.90549999999999997</v>
      </c>
      <c r="E15" s="17">
        <f t="shared" si="0"/>
        <v>461.71260000000007</v>
      </c>
      <c r="F15" s="17">
        <f t="shared" si="11"/>
        <v>8.2892139407841334</v>
      </c>
      <c r="G15" s="9">
        <f t="shared" si="12"/>
        <v>0.16011173184357541</v>
      </c>
      <c r="H15" s="9">
        <f t="shared" si="1"/>
        <v>2.8745163109710581E-3</v>
      </c>
    </row>
    <row r="16" spans="1:8" x14ac:dyDescent="0.3">
      <c r="A16" s="16">
        <v>8.8789999999999996</v>
      </c>
      <c r="B16" s="16">
        <f t="shared" si="9"/>
        <v>5.4394999999999999E-2</v>
      </c>
      <c r="C16" s="11">
        <v>48.3</v>
      </c>
      <c r="D16" s="1">
        <f t="shared" si="10"/>
        <v>0.8244999999999999</v>
      </c>
      <c r="E16" s="17">
        <f t="shared" si="0"/>
        <v>428.85569999999996</v>
      </c>
      <c r="F16" s="17">
        <f t="shared" si="11"/>
        <v>7.7779020678793893</v>
      </c>
      <c r="G16" s="9">
        <f t="shared" si="12"/>
        <v>0.18383022774327124</v>
      </c>
      <c r="H16" s="9">
        <f t="shared" si="1"/>
        <v>3.3340200643319617E-3</v>
      </c>
    </row>
    <row r="17" spans="1:8" x14ac:dyDescent="0.3">
      <c r="A17" s="15">
        <v>9.0229999999999997</v>
      </c>
      <c r="B17" s="16">
        <f t="shared" si="9"/>
        <v>5.5115000000000004E-2</v>
      </c>
      <c r="C17" s="10">
        <v>45.2</v>
      </c>
      <c r="D17" s="1">
        <f t="shared" si="10"/>
        <v>0.77800000000000002</v>
      </c>
      <c r="E17" s="17">
        <f t="shared" si="0"/>
        <v>407.83960000000002</v>
      </c>
      <c r="F17" s="17">
        <f t="shared" si="11"/>
        <v>7.448824017684939</v>
      </c>
      <c r="G17" s="9">
        <f t="shared" si="12"/>
        <v>0.1996238938053097</v>
      </c>
      <c r="H17" s="9">
        <f t="shared" si="1"/>
        <v>3.6459511403031451E-3</v>
      </c>
    </row>
    <row r="18" spans="1:8" x14ac:dyDescent="0.3">
      <c r="A18" s="15">
        <v>9.1530000000000005</v>
      </c>
      <c r="B18" s="16">
        <f t="shared" si="9"/>
        <v>5.5765000000000002E-2</v>
      </c>
      <c r="C18" s="10">
        <v>41.9</v>
      </c>
      <c r="D18" s="1">
        <f t="shared" si="10"/>
        <v>0.72849999999999993</v>
      </c>
      <c r="E18" s="17">
        <f t="shared" si="0"/>
        <v>383.51069999999999</v>
      </c>
      <c r="F18" s="17">
        <f t="shared" si="11"/>
        <v>7.0654921617621582</v>
      </c>
      <c r="G18" s="9">
        <f t="shared" si="12"/>
        <v>0.21844868735083534</v>
      </c>
      <c r="H18" s="9">
        <f t="shared" si="1"/>
        <v>4.0245226227705235E-3</v>
      </c>
    </row>
    <row r="19" spans="1:8" x14ac:dyDescent="0.3">
      <c r="A19" s="15">
        <v>9.2579999999999991</v>
      </c>
      <c r="B19" s="16">
        <f t="shared" si="9"/>
        <v>5.629E-2</v>
      </c>
      <c r="C19" s="10">
        <v>38.799999999999997</v>
      </c>
      <c r="D19" s="1">
        <f t="shared" si="10"/>
        <v>0.68199999999999994</v>
      </c>
      <c r="E19" s="17">
        <f t="shared" si="0"/>
        <v>359.21039999999994</v>
      </c>
      <c r="F19" s="17">
        <f t="shared" si="11"/>
        <v>6.6810271297638044</v>
      </c>
      <c r="G19" s="9">
        <f t="shared" si="12"/>
        <v>0.23860824742268041</v>
      </c>
      <c r="H19" s="9">
        <f t="shared" si="1"/>
        <v>4.4379232183041541E-3</v>
      </c>
    </row>
    <row r="20" spans="1:8" x14ac:dyDescent="0.3">
      <c r="A20" s="15">
        <v>9.3559999999999999</v>
      </c>
      <c r="B20" s="16">
        <f t="shared" si="9"/>
        <v>5.6780000000000004E-2</v>
      </c>
      <c r="C20" s="10">
        <v>35.700000000000003</v>
      </c>
      <c r="D20" s="1">
        <f t="shared" si="10"/>
        <v>0.63549999999999995</v>
      </c>
      <c r="E20" s="17">
        <f t="shared" si="0"/>
        <v>334.00920000000002</v>
      </c>
      <c r="F20" s="17">
        <f t="shared" si="11"/>
        <v>6.2817764884433762</v>
      </c>
      <c r="G20" s="9">
        <f t="shared" si="12"/>
        <v>0.26207282913165264</v>
      </c>
      <c r="H20" s="9">
        <f t="shared" si="1"/>
        <v>4.928855062372694E-3</v>
      </c>
    </row>
    <row r="21" spans="1:8" x14ac:dyDescent="0.3">
      <c r="A21" s="15">
        <v>9.4949999999999992</v>
      </c>
      <c r="B21" s="16">
        <f t="shared" si="9"/>
        <v>5.7474999999999998E-2</v>
      </c>
      <c r="C21" s="10">
        <v>30.6</v>
      </c>
      <c r="D21" s="1">
        <f t="shared" si="10"/>
        <v>0.55900000000000005</v>
      </c>
      <c r="E21" s="17">
        <f t="shared" si="0"/>
        <v>290.54699999999997</v>
      </c>
      <c r="F21" s="17">
        <f t="shared" si="11"/>
        <v>5.5915007973933086</v>
      </c>
      <c r="G21" s="9">
        <f t="shared" si="12"/>
        <v>0.31029411764705878</v>
      </c>
      <c r="H21" s="9">
        <f t="shared" si="1"/>
        <v>5.971528896357498E-3</v>
      </c>
    </row>
    <row r="22" spans="1:8" x14ac:dyDescent="0.3">
      <c r="A22" s="15">
        <v>9.6199999999999992</v>
      </c>
      <c r="B22" s="16">
        <f t="shared" si="9"/>
        <v>5.8099999999999999E-2</v>
      </c>
      <c r="C22" s="10">
        <v>25.6</v>
      </c>
      <c r="D22" s="1">
        <f t="shared" si="10"/>
        <v>0.48399999999999999</v>
      </c>
      <c r="E22" s="17">
        <f t="shared" si="0"/>
        <v>246.27199999999999</v>
      </c>
      <c r="F22" s="17">
        <f t="shared" si="11"/>
        <v>4.8878748691021121</v>
      </c>
      <c r="G22" s="9">
        <f t="shared" si="12"/>
        <v>0.37578124999999996</v>
      </c>
      <c r="H22" s="9">
        <f t="shared" si="1"/>
        <v>7.4583051591523919E-3</v>
      </c>
    </row>
    <row r="23" spans="1:8" x14ac:dyDescent="0.3">
      <c r="A23" s="15">
        <v>9.7230000000000008</v>
      </c>
      <c r="B23" s="16">
        <f t="shared" si="9"/>
        <v>5.8615000000000007E-2</v>
      </c>
      <c r="C23" s="10">
        <v>20.6</v>
      </c>
      <c r="D23" s="1">
        <f t="shared" si="10"/>
        <v>0.40900000000000003</v>
      </c>
      <c r="E23" s="17">
        <f t="shared" si="0"/>
        <v>200.29380000000003</v>
      </c>
      <c r="F23" s="17">
        <f t="shared" si="11"/>
        <v>4.1559812258731395</v>
      </c>
      <c r="G23" s="9">
        <f t="shared" si="12"/>
        <v>0.47199029126213593</v>
      </c>
      <c r="H23" s="9">
        <f t="shared" si="1"/>
        <v>9.7935272548617652E-3</v>
      </c>
    </row>
    <row r="24" spans="1:8" x14ac:dyDescent="0.3">
      <c r="A24" s="15">
        <v>9.8170000000000002</v>
      </c>
      <c r="B24" s="16">
        <f t="shared" si="9"/>
        <v>5.9085000000000006E-2</v>
      </c>
      <c r="C24" s="10">
        <v>15.4</v>
      </c>
      <c r="D24" s="1">
        <f t="shared" si="10"/>
        <v>0.33099999999999996</v>
      </c>
      <c r="E24" s="17">
        <f t="shared" si="0"/>
        <v>151.18180000000001</v>
      </c>
      <c r="F24" s="17">
        <f t="shared" si="11"/>
        <v>3.3744199822502825</v>
      </c>
      <c r="G24" s="9">
        <f t="shared" si="12"/>
        <v>0.63746753246753252</v>
      </c>
      <c r="H24" s="9">
        <f t="shared" si="1"/>
        <v>1.4228453289974205E-2</v>
      </c>
    </row>
    <row r="25" spans="1:8" x14ac:dyDescent="0.3">
      <c r="A25" s="15">
        <v>9.9039999999999999</v>
      </c>
      <c r="B25" s="16">
        <f t="shared" si="9"/>
        <v>5.9520000000000003E-2</v>
      </c>
      <c r="C25" s="10">
        <v>10.8</v>
      </c>
      <c r="D25" s="1">
        <f t="shared" si="10"/>
        <v>0.26200000000000001</v>
      </c>
      <c r="E25" s="17">
        <f t="shared" si="0"/>
        <v>106.9632</v>
      </c>
      <c r="F25" s="17">
        <f t="shared" si="11"/>
        <v>2.6732842259961811</v>
      </c>
      <c r="G25" s="3">
        <f t="shared" si="12"/>
        <v>0.91703703703703698</v>
      </c>
      <c r="H25" s="3">
        <f t="shared" si="1"/>
        <v>2.2919103446469313E-2</v>
      </c>
    </row>
    <row r="26" spans="1:8" x14ac:dyDescent="0.3">
      <c r="A26" s="15">
        <v>9.9329999999999998</v>
      </c>
      <c r="B26" s="16">
        <f t="shared" si="9"/>
        <v>5.9665000000000003E-2</v>
      </c>
      <c r="C26" s="10">
        <v>8</v>
      </c>
      <c r="D26" s="1">
        <f t="shared" si="10"/>
        <v>0.22</v>
      </c>
      <c r="E26" s="17">
        <f t="shared" si="0"/>
        <v>79.463999999999999</v>
      </c>
      <c r="F26" s="17">
        <f t="shared" si="11"/>
        <v>2.2367824324238601</v>
      </c>
      <c r="G26" s="3">
        <f t="shared" si="12"/>
        <v>1.241625</v>
      </c>
      <c r="H26" s="3">
        <f t="shared" si="1"/>
        <v>3.4949725506622814E-2</v>
      </c>
    </row>
    <row r="27" spans="1:8" x14ac:dyDescent="0.3">
      <c r="A27" s="8"/>
      <c r="B27" s="2"/>
      <c r="C27" s="10"/>
      <c r="D27" s="1"/>
      <c r="E27" s="3"/>
      <c r="F27" s="3"/>
      <c r="G27" s="6"/>
      <c r="H27" s="6"/>
    </row>
    <row r="28" spans="1:8" x14ac:dyDescent="0.3">
      <c r="A28" s="8"/>
      <c r="B28" s="2"/>
      <c r="C28" s="10"/>
      <c r="D28" s="1"/>
      <c r="E28" s="3"/>
      <c r="F28" s="3"/>
      <c r="G28" s="6"/>
      <c r="H28" s="6"/>
    </row>
    <row r="29" spans="1:8" x14ac:dyDescent="0.3">
      <c r="A29" s="8"/>
      <c r="B29" s="2"/>
      <c r="C29" s="10"/>
      <c r="D29" s="1"/>
      <c r="E29" s="3"/>
      <c r="F29" s="3"/>
      <c r="G29" s="6"/>
      <c r="H29" s="6"/>
    </row>
    <row r="30" spans="1:8" x14ac:dyDescent="0.3">
      <c r="A30" s="8"/>
      <c r="B30" s="2"/>
      <c r="C30" s="10"/>
      <c r="D30" s="1"/>
      <c r="E30" s="3"/>
      <c r="F30" s="3"/>
      <c r="G30" s="6"/>
      <c r="H30" s="6"/>
    </row>
    <row r="31" spans="1:8" x14ac:dyDescent="0.3">
      <c r="A31" s="8"/>
      <c r="B31" s="2"/>
      <c r="C31" s="10"/>
      <c r="D31" s="1"/>
      <c r="E31" s="3"/>
      <c r="F31" s="3"/>
      <c r="G31" s="6"/>
      <c r="H31" s="6"/>
    </row>
    <row r="32" spans="1:8" x14ac:dyDescent="0.3">
      <c r="A32" s="8"/>
      <c r="B32" s="2"/>
      <c r="C32" s="10"/>
      <c r="D32" s="1"/>
      <c r="E32" s="3"/>
      <c r="F32" s="3"/>
      <c r="G32" s="6"/>
      <c r="H32" s="6"/>
    </row>
    <row r="33" spans="1:8" x14ac:dyDescent="0.3">
      <c r="A33" s="12"/>
      <c r="B33" s="2"/>
      <c r="C33" s="13"/>
      <c r="D33" s="1"/>
      <c r="E33" s="3"/>
      <c r="F33" s="3"/>
      <c r="G33" s="6"/>
      <c r="H33" s="6"/>
    </row>
    <row r="35" spans="1:8" x14ac:dyDescent="0.3">
      <c r="A35" s="5"/>
      <c r="B35" s="2"/>
      <c r="C35" s="4"/>
      <c r="D35" s="1"/>
      <c r="E35" s="3"/>
      <c r="F35" s="3"/>
      <c r="G35" s="6"/>
      <c r="H35" s="6"/>
    </row>
    <row r="36" spans="1:8" x14ac:dyDescent="0.3">
      <c r="A36" s="5"/>
      <c r="B36" s="2"/>
      <c r="C36" s="4"/>
      <c r="D36" s="1"/>
      <c r="E36" s="3"/>
      <c r="F36" s="3"/>
      <c r="G36" s="6"/>
      <c r="H36" s="6"/>
    </row>
    <row r="37" spans="1:8" x14ac:dyDescent="0.3">
      <c r="A37" s="5"/>
      <c r="B37" s="2"/>
      <c r="C37" s="4"/>
      <c r="D37" s="1"/>
      <c r="E37" s="3"/>
      <c r="F37" s="3"/>
      <c r="G37" s="6"/>
      <c r="H37" s="6"/>
    </row>
    <row r="38" spans="1:8" x14ac:dyDescent="0.3">
      <c r="A38" s="5"/>
      <c r="B38" s="2"/>
      <c r="C38" s="4"/>
      <c r="D38" s="1"/>
      <c r="E38" s="3"/>
      <c r="F38" s="3"/>
      <c r="G38" s="6"/>
      <c r="H38" s="6"/>
    </row>
    <row r="39" spans="1:8" x14ac:dyDescent="0.3">
      <c r="A39" s="5"/>
      <c r="B39" s="2"/>
      <c r="C39" s="4"/>
      <c r="D39" s="1"/>
      <c r="E39" s="3"/>
      <c r="F39" s="3"/>
      <c r="G39" s="6"/>
      <c r="H39" s="6"/>
    </row>
    <row r="40" spans="1:8" x14ac:dyDescent="0.3">
      <c r="A40" s="5"/>
      <c r="B40" s="2"/>
      <c r="C40" s="4"/>
      <c r="D40" s="1"/>
      <c r="E40" s="3"/>
      <c r="F40" s="3"/>
      <c r="G40" s="6"/>
      <c r="H40" s="6"/>
    </row>
    <row r="41" spans="1:8" x14ac:dyDescent="0.3">
      <c r="A41" s="5"/>
      <c r="B41" s="2"/>
      <c r="C41" s="4"/>
      <c r="D41" s="1"/>
      <c r="E41" s="3"/>
      <c r="F41" s="3"/>
      <c r="G41" s="6"/>
      <c r="H41" s="6"/>
    </row>
    <row r="42" spans="1:8" x14ac:dyDescent="0.3">
      <c r="A42" s="5"/>
      <c r="B42" s="2"/>
      <c r="C42" s="4"/>
      <c r="D42" s="1"/>
      <c r="E42" s="3"/>
      <c r="F42" s="3"/>
      <c r="G42" s="6"/>
      <c r="H42" s="6"/>
    </row>
    <row r="43" spans="1:8" x14ac:dyDescent="0.3">
      <c r="A43" s="5"/>
      <c r="B43" s="2"/>
      <c r="C43" s="4"/>
      <c r="D43" s="1"/>
      <c r="E43" s="3"/>
      <c r="F43" s="3"/>
      <c r="G43" s="6"/>
      <c r="H43" s="6"/>
    </row>
    <row r="44" spans="1:8" x14ac:dyDescent="0.3">
      <c r="A44" s="5"/>
      <c r="B44" s="2"/>
      <c r="C44" s="4"/>
      <c r="D44" s="1"/>
      <c r="E44" s="3"/>
      <c r="F44" s="3"/>
      <c r="G44" s="6"/>
      <c r="H44" s="6"/>
    </row>
    <row r="45" spans="1:8" x14ac:dyDescent="0.3">
      <c r="A45" s="5"/>
      <c r="B45" s="2"/>
      <c r="C45" s="4"/>
      <c r="D45" s="1"/>
      <c r="E45" s="3"/>
      <c r="F45" s="3"/>
      <c r="G45" s="6"/>
      <c r="H45" s="6"/>
    </row>
    <row r="46" spans="1:8" x14ac:dyDescent="0.3">
      <c r="A46" s="5"/>
      <c r="B46" s="2"/>
      <c r="C46" s="4"/>
      <c r="D46" s="1"/>
      <c r="E46" s="3"/>
      <c r="F46" s="3"/>
      <c r="G46" s="6"/>
      <c r="H46" s="6"/>
    </row>
    <row r="47" spans="1:8" x14ac:dyDescent="0.3">
      <c r="A47" s="5"/>
      <c r="B47" s="2"/>
      <c r="C47" s="4"/>
      <c r="D47" s="1"/>
      <c r="E47" s="3"/>
      <c r="F47" s="3"/>
      <c r="G47" s="6"/>
      <c r="H47" s="6"/>
    </row>
    <row r="48" spans="1:8" x14ac:dyDescent="0.3">
      <c r="A48" s="5"/>
      <c r="B48" s="2"/>
      <c r="C48" s="4"/>
      <c r="D48" s="1"/>
      <c r="E48" s="3"/>
      <c r="F48" s="3"/>
      <c r="G48" s="6"/>
      <c r="H48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194E-935B-40F8-99F3-BF2530A3ADFD}">
  <dimension ref="A1:K33"/>
  <sheetViews>
    <sheetView zoomScale="88" zoomScaleNormal="100" workbookViewId="0">
      <selection activeCell="G2" sqref="G2"/>
    </sheetView>
  </sheetViews>
  <sheetFormatPr defaultRowHeight="13.5" x14ac:dyDescent="0.3"/>
  <sheetData>
    <row r="1" spans="1:8" x14ac:dyDescent="0.3">
      <c r="A1" t="s">
        <v>0</v>
      </c>
      <c r="B1" s="3"/>
      <c r="C1" t="s">
        <v>1</v>
      </c>
      <c r="E1" t="s">
        <v>2</v>
      </c>
      <c r="F1" s="1"/>
      <c r="G1" t="s">
        <v>3</v>
      </c>
    </row>
    <row r="2" spans="1:8" x14ac:dyDescent="0.3">
      <c r="A2" s="8">
        <v>0.58799999999999997</v>
      </c>
      <c r="B2" s="2">
        <f>A2*0.005+0.01</f>
        <v>1.294E-2</v>
      </c>
      <c r="C2" s="10">
        <v>118.6</v>
      </c>
      <c r="D2" s="11">
        <f>C2*0.015+0.1</f>
        <v>1.879</v>
      </c>
      <c r="E2" s="1">
        <f t="shared" ref="E2:E26" si="0">A:A*C:C</f>
        <v>69.736799999999988</v>
      </c>
      <c r="F2" s="1">
        <f>SQRT(A2^2*D2^2+B2^2*C2^2)</f>
        <v>1.8910190167631842</v>
      </c>
      <c r="G2" s="6">
        <f>A2/C2</f>
        <v>4.9578414839797635E-3</v>
      </c>
      <c r="H2" s="6">
        <f t="shared" ref="H2:H26" si="1">SQRT(1/C2^2*B2^2+A2^2/C2^4*D2^2)</f>
        <v>1.3443938535039087E-4</v>
      </c>
    </row>
    <row r="3" spans="1:8" x14ac:dyDescent="0.3">
      <c r="A3" s="15">
        <v>3.4449999999999998</v>
      </c>
      <c r="B3" s="16">
        <f>A3*0.005+0.01</f>
        <v>2.7224999999999999E-2</v>
      </c>
      <c r="C3" s="10">
        <v>115.2</v>
      </c>
      <c r="D3" s="11">
        <f>C3*0.015+0.1</f>
        <v>1.8280000000000001</v>
      </c>
      <c r="E3" s="17">
        <f t="shared" si="0"/>
        <v>396.86399999999998</v>
      </c>
      <c r="F3" s="17">
        <f>SQRT(A3^2*D3^2+B3^2*C3^2)</f>
        <v>7.0352331584674577</v>
      </c>
      <c r="G3" s="6">
        <f>A3/C3</f>
        <v>2.9904513888888887E-2</v>
      </c>
      <c r="H3" s="6">
        <f t="shared" si="1"/>
        <v>5.3011920380523735E-4</v>
      </c>
    </row>
    <row r="4" spans="1:8" x14ac:dyDescent="0.3">
      <c r="A4" s="15">
        <v>4.6280000000000001</v>
      </c>
      <c r="B4" s="16">
        <f t="shared" ref="B4:B5" si="2">A4*0.005+0.01</f>
        <v>3.3140000000000003E-2</v>
      </c>
      <c r="C4" s="10">
        <v>113.7</v>
      </c>
      <c r="D4" s="11">
        <f t="shared" ref="D4:D5" si="3">C4*0.015+0.1</f>
        <v>1.8055000000000001</v>
      </c>
      <c r="E4" s="17">
        <f t="shared" si="0"/>
        <v>526.20360000000005</v>
      </c>
      <c r="F4" s="17">
        <f t="shared" ref="F4:F5" si="4">SQRT(A4^2*D4^2+B4^2*C4^2)</f>
        <v>9.1661472668531783</v>
      </c>
      <c r="G4" s="6">
        <f t="shared" ref="G4:G5" si="5">A4/C4</f>
        <v>4.0703605980650835E-2</v>
      </c>
      <c r="H4" s="6">
        <f t="shared" ref="H4:H5" si="6">SQRT(1/C4^2*B4^2+A4^2/C4^4*D4^2)</f>
        <v>7.0903210603388378E-4</v>
      </c>
    </row>
    <row r="5" spans="1:8" x14ac:dyDescent="0.3">
      <c r="A5" s="15">
        <v>5.6509999999999998</v>
      </c>
      <c r="B5" s="16">
        <f t="shared" si="2"/>
        <v>3.8254999999999997E-2</v>
      </c>
      <c r="C5" s="10">
        <v>112.6</v>
      </c>
      <c r="D5" s="11">
        <f t="shared" si="3"/>
        <v>1.7889999999999999</v>
      </c>
      <c r="E5" s="17">
        <f t="shared" si="0"/>
        <v>636.30259999999998</v>
      </c>
      <c r="F5" s="17">
        <f t="shared" si="4"/>
        <v>10.989061331864972</v>
      </c>
      <c r="G5" s="6">
        <f t="shared" si="5"/>
        <v>5.0186500888099471E-2</v>
      </c>
      <c r="H5" s="6">
        <f t="shared" si="6"/>
        <v>8.6672997452944727E-4</v>
      </c>
    </row>
    <row r="6" spans="1:8" x14ac:dyDescent="0.3">
      <c r="A6" s="15">
        <v>6.0149999999999997</v>
      </c>
      <c r="B6" s="16">
        <f>A6*0.005+0.01</f>
        <v>4.0075E-2</v>
      </c>
      <c r="C6" s="10">
        <v>111.7</v>
      </c>
      <c r="D6" s="11">
        <f>C6*0.015+0.1</f>
        <v>1.7755000000000001</v>
      </c>
      <c r="E6" s="17">
        <f t="shared" si="0"/>
        <v>671.87549999999999</v>
      </c>
      <c r="F6" s="17">
        <f>SQRT(A6^2*D6^2+B6^2*C6^2)</f>
        <v>11.579831857914106</v>
      </c>
      <c r="G6" s="6">
        <f>A6/C6</f>
        <v>5.3849597135183523E-2</v>
      </c>
      <c r="H6" s="6">
        <f>SQRT(1/C6^2*B6^2+A6^2/C6^4*D6^2)</f>
        <v>9.2810242439535055E-4</v>
      </c>
    </row>
    <row r="7" spans="1:8" x14ac:dyDescent="0.3">
      <c r="A7" s="15">
        <v>7.5209999999999999</v>
      </c>
      <c r="B7" s="16">
        <f t="shared" ref="B7:B26" si="7">A7*0.005+0.01</f>
        <v>4.7605000000000001E-2</v>
      </c>
      <c r="C7" s="10">
        <v>104.3</v>
      </c>
      <c r="D7" s="11">
        <f t="shared" ref="D7:D26" si="8">C7*0.015+0.1</f>
        <v>1.6645000000000001</v>
      </c>
      <c r="E7" s="17">
        <f t="shared" si="0"/>
        <v>784.44029999999998</v>
      </c>
      <c r="F7" s="17">
        <f t="shared" ref="F7:F26" si="9">SQRT(A7^2*D7^2+B7^2*C7^2)</f>
        <v>13.467412085991969</v>
      </c>
      <c r="G7" s="6">
        <f t="shared" ref="G7:G26" si="10">A7/C7</f>
        <v>7.210930009587728E-2</v>
      </c>
      <c r="H7" s="6">
        <f t="shared" si="1"/>
        <v>1.2379854268369937E-3</v>
      </c>
    </row>
    <row r="8" spans="1:8" x14ac:dyDescent="0.3">
      <c r="A8" s="15">
        <v>7.7460000000000004</v>
      </c>
      <c r="B8" s="16">
        <f t="shared" si="7"/>
        <v>4.8730000000000002E-2</v>
      </c>
      <c r="C8" s="10">
        <v>102.2</v>
      </c>
      <c r="D8" s="11">
        <f t="shared" si="8"/>
        <v>1.633</v>
      </c>
      <c r="E8" s="17">
        <f t="shared" si="0"/>
        <v>791.64120000000003</v>
      </c>
      <c r="F8" s="17">
        <f t="shared" ref="F8" si="11">SQRT(A8^2*D8^2+B8^2*C8^2)</f>
        <v>13.594306448434947</v>
      </c>
      <c r="G8" s="6">
        <f t="shared" ref="G8" si="12">A8/C8</f>
        <v>7.5792563600782778E-2</v>
      </c>
      <c r="H8" s="6">
        <f t="shared" ref="H8" si="13">SQRT(1/C8^2*B8^2+A8^2/C8^4*D8^2)</f>
        <v>1.3015332401870156E-3</v>
      </c>
    </row>
    <row r="9" spans="1:8" x14ac:dyDescent="0.3">
      <c r="A9" s="15">
        <v>7.9489999999999998</v>
      </c>
      <c r="B9" s="16">
        <f t="shared" si="7"/>
        <v>4.9745000000000004E-2</v>
      </c>
      <c r="C9" s="10">
        <v>100.1</v>
      </c>
      <c r="D9" s="11">
        <f t="shared" si="8"/>
        <v>1.6014999999999999</v>
      </c>
      <c r="E9" s="17">
        <f t="shared" si="0"/>
        <v>795.69489999999996</v>
      </c>
      <c r="F9" s="17">
        <f t="shared" ref="F9" si="14">SQRT(A9^2*D9^2+B9^2*C9^2)</f>
        <v>13.669539228181851</v>
      </c>
      <c r="G9" s="6">
        <f t="shared" ref="G9" si="15">A9/C9</f>
        <v>7.9410589410589413E-2</v>
      </c>
      <c r="H9" s="6">
        <f t="shared" ref="H9" si="16">SQRT(1/C9^2*B9^2+A9^2/C9^4*D9^2)</f>
        <v>1.3642241103733281E-3</v>
      </c>
    </row>
    <row r="10" spans="1:8" x14ac:dyDescent="0.3">
      <c r="A10" s="15">
        <v>8.1880000000000006</v>
      </c>
      <c r="B10" s="16">
        <f t="shared" si="7"/>
        <v>5.0940000000000006E-2</v>
      </c>
      <c r="C10" s="10">
        <v>97.4</v>
      </c>
      <c r="D10" s="11">
        <f t="shared" si="8"/>
        <v>1.5610000000000002</v>
      </c>
      <c r="E10" s="17">
        <f t="shared" si="0"/>
        <v>797.51120000000014</v>
      </c>
      <c r="F10" s="17">
        <f t="shared" ref="F10:F11" si="17">SQRT(A10^2*D10^2+B10^2*C10^2)</f>
        <v>13.710687881217341</v>
      </c>
      <c r="G10" s="6">
        <f t="shared" ref="G10:G11" si="18">A10/C10</f>
        <v>8.4065708418891175E-2</v>
      </c>
      <c r="H10" s="6">
        <f t="shared" ref="H10:H11" si="19">SQRT(1/C10^2*B10^2+A10^2/C10^4*D10^2)</f>
        <v>1.4452445177507748E-3</v>
      </c>
    </row>
    <row r="11" spans="1:8" x14ac:dyDescent="0.3">
      <c r="A11" s="15">
        <v>8.3740000000000006</v>
      </c>
      <c r="B11" s="16">
        <f t="shared" si="7"/>
        <v>5.1870000000000006E-2</v>
      </c>
      <c r="C11" s="10">
        <v>94.6</v>
      </c>
      <c r="D11" s="11">
        <f t="shared" si="8"/>
        <v>1.5189999999999999</v>
      </c>
      <c r="E11" s="17">
        <f t="shared" si="0"/>
        <v>792.18039999999996</v>
      </c>
      <c r="F11" s="17">
        <f t="shared" si="17"/>
        <v>13.633736974463018</v>
      </c>
      <c r="G11" s="6">
        <f t="shared" si="18"/>
        <v>8.8520084566596199E-2</v>
      </c>
      <c r="H11" s="6">
        <f t="shared" si="19"/>
        <v>1.5234655514554463E-3</v>
      </c>
    </row>
    <row r="12" spans="1:8" x14ac:dyDescent="0.3">
      <c r="A12" s="15">
        <v>8.5329999999999995</v>
      </c>
      <c r="B12" s="16">
        <f t="shared" si="7"/>
        <v>5.2665000000000003E-2</v>
      </c>
      <c r="C12" s="10">
        <v>92.4</v>
      </c>
      <c r="D12" s="11">
        <f t="shared" si="8"/>
        <v>1.4860000000000002</v>
      </c>
      <c r="E12" s="17">
        <f t="shared" si="0"/>
        <v>788.44920000000002</v>
      </c>
      <c r="F12" s="17">
        <f t="shared" si="9"/>
        <v>13.581741928558355</v>
      </c>
      <c r="G12" s="6">
        <f t="shared" si="10"/>
        <v>9.2348484848484833E-2</v>
      </c>
      <c r="H12" s="6">
        <f t="shared" si="1"/>
        <v>1.5907851624499113E-3</v>
      </c>
    </row>
    <row r="13" spans="1:8" x14ac:dyDescent="0.3">
      <c r="A13" s="15">
        <v>8.7230000000000008</v>
      </c>
      <c r="B13" s="16">
        <f t="shared" si="7"/>
        <v>5.361500000000001E-2</v>
      </c>
      <c r="C13" s="10">
        <v>88.4</v>
      </c>
      <c r="D13" s="11">
        <f t="shared" si="8"/>
        <v>1.4260000000000002</v>
      </c>
      <c r="E13" s="17">
        <f t="shared" si="0"/>
        <v>771.11320000000012</v>
      </c>
      <c r="F13" s="17">
        <f t="shared" ref="F13" si="20">SQRT(A13^2*D13^2+B13^2*C13^2)</f>
        <v>13.311354443194729</v>
      </c>
      <c r="G13" s="6">
        <f t="shared" ref="G13" si="21">A13/C13</f>
        <v>9.8676470588235296E-2</v>
      </c>
      <c r="H13" s="6">
        <f t="shared" ref="H13" si="22">SQRT(1/C13^2*B13^2+A13^2/C13^4*D13^2)</f>
        <v>1.7034042151054859E-3</v>
      </c>
    </row>
    <row r="14" spans="1:8" x14ac:dyDescent="0.3">
      <c r="A14" s="15">
        <v>8.9309999999999992</v>
      </c>
      <c r="B14" s="16">
        <f t="shared" si="7"/>
        <v>5.4654999999999995E-2</v>
      </c>
      <c r="C14" s="10">
        <v>83.9</v>
      </c>
      <c r="D14" s="11">
        <f t="shared" si="8"/>
        <v>1.3585</v>
      </c>
      <c r="E14" s="17">
        <f t="shared" si="0"/>
        <v>749.31089999999995</v>
      </c>
      <c r="F14" s="17">
        <f t="shared" ref="F14" si="23">SQRT(A14^2*D14^2+B14^2*C14^2)</f>
        <v>12.970399385500913</v>
      </c>
      <c r="G14" s="20">
        <f t="shared" ref="G14" si="24">A14/C14</f>
        <v>0.10644815256257448</v>
      </c>
      <c r="H14" s="20">
        <f t="shared" ref="H14" si="25">SQRT(1/C14^2*B14^2+A14^2/C14^4*D14^2)</f>
        <v>1.8425930446031463E-3</v>
      </c>
    </row>
    <row r="15" spans="1:8" x14ac:dyDescent="0.3">
      <c r="A15" s="15">
        <v>9.1240000000000006</v>
      </c>
      <c r="B15" s="16">
        <f t="shared" si="7"/>
        <v>5.5620000000000003E-2</v>
      </c>
      <c r="C15" s="10">
        <v>79.3</v>
      </c>
      <c r="D15" s="11">
        <f t="shared" si="8"/>
        <v>1.2895000000000001</v>
      </c>
      <c r="E15" s="17">
        <f t="shared" si="0"/>
        <v>723.53319999999997</v>
      </c>
      <c r="F15" s="17">
        <f t="shared" si="9"/>
        <v>12.564973723090713</v>
      </c>
      <c r="G15" s="9">
        <f t="shared" si="10"/>
        <v>0.11505674653215638</v>
      </c>
      <c r="H15" s="9">
        <f t="shared" si="1"/>
        <v>1.9980907535975586E-3</v>
      </c>
    </row>
    <row r="16" spans="1:8" x14ac:dyDescent="0.3">
      <c r="A16" s="15">
        <v>9.1950000000000003</v>
      </c>
      <c r="B16" s="16">
        <f t="shared" si="7"/>
        <v>5.5975000000000004E-2</v>
      </c>
      <c r="C16" s="10">
        <v>76.099999999999994</v>
      </c>
      <c r="D16" s="11">
        <f t="shared" si="8"/>
        <v>1.2415</v>
      </c>
      <c r="E16" s="17">
        <f t="shared" si="0"/>
        <v>699.73950000000002</v>
      </c>
      <c r="F16" s="17">
        <f t="shared" si="9"/>
        <v>12.18444807603375</v>
      </c>
      <c r="G16" s="9">
        <f t="shared" si="10"/>
        <v>0.12082785808147176</v>
      </c>
      <c r="H16" s="9">
        <f t="shared" si="1"/>
        <v>2.1039554904819114E-3</v>
      </c>
    </row>
    <row r="17" spans="1:11" x14ac:dyDescent="0.3">
      <c r="A17" s="15">
        <v>9.3640000000000008</v>
      </c>
      <c r="B17" s="16">
        <f t="shared" si="7"/>
        <v>5.6820000000000009E-2</v>
      </c>
      <c r="C17" s="10">
        <v>70.3</v>
      </c>
      <c r="D17" s="11">
        <f t="shared" si="8"/>
        <v>1.1545000000000001</v>
      </c>
      <c r="E17" s="17">
        <f t="shared" si="0"/>
        <v>658.28920000000005</v>
      </c>
      <c r="F17" s="17">
        <f t="shared" si="9"/>
        <v>11.525088066976322</v>
      </c>
      <c r="G17" s="9">
        <f t="shared" si="10"/>
        <v>0.13320056899004268</v>
      </c>
      <c r="H17" s="9">
        <f t="shared" si="1"/>
        <v>2.3320271518682024E-3</v>
      </c>
    </row>
    <row r="18" spans="1:11" x14ac:dyDescent="0.3">
      <c r="A18" s="15">
        <v>9.4499999999999993</v>
      </c>
      <c r="B18" s="16">
        <f t="shared" si="7"/>
        <v>5.7250000000000002E-2</v>
      </c>
      <c r="C18" s="10">
        <v>66.599999999999994</v>
      </c>
      <c r="D18" s="11">
        <f t="shared" si="8"/>
        <v>1.099</v>
      </c>
      <c r="E18" s="17">
        <f t="shared" si="0"/>
        <v>629.36999999999989</v>
      </c>
      <c r="F18" s="17">
        <f t="shared" si="9"/>
        <v>11.063339185119471</v>
      </c>
      <c r="G18" s="9">
        <f t="shared" si="10"/>
        <v>0.14189189189189189</v>
      </c>
      <c r="H18" s="9">
        <f t="shared" si="1"/>
        <v>2.4942372970086016E-3</v>
      </c>
    </row>
    <row r="19" spans="1:11" x14ac:dyDescent="0.3">
      <c r="A19" s="15">
        <v>9.5350000000000001</v>
      </c>
      <c r="B19" s="16">
        <f t="shared" si="7"/>
        <v>5.7675000000000004E-2</v>
      </c>
      <c r="C19" s="10">
        <v>62.8</v>
      </c>
      <c r="D19" s="11">
        <f t="shared" si="8"/>
        <v>1.042</v>
      </c>
      <c r="E19" s="17">
        <f t="shared" si="0"/>
        <v>598.798</v>
      </c>
      <c r="F19" s="17">
        <f t="shared" si="9"/>
        <v>10.575082774191417</v>
      </c>
      <c r="G19" s="9">
        <f t="shared" si="10"/>
        <v>0.15183121019108281</v>
      </c>
      <c r="H19" s="9">
        <f t="shared" si="1"/>
        <v>2.6814177994521626E-3</v>
      </c>
    </row>
    <row r="20" spans="1:11" x14ac:dyDescent="0.3">
      <c r="A20" s="16">
        <v>9.6340000000000003</v>
      </c>
      <c r="B20" s="16">
        <f t="shared" si="7"/>
        <v>5.8170000000000006E-2</v>
      </c>
      <c r="C20" s="11">
        <v>58.1</v>
      </c>
      <c r="D20" s="11">
        <f t="shared" si="8"/>
        <v>0.97149999999999992</v>
      </c>
      <c r="E20" s="17">
        <f t="shared" si="0"/>
        <v>559.73540000000003</v>
      </c>
      <c r="F20" s="17">
        <f t="shared" si="9"/>
        <v>9.9509379089656669</v>
      </c>
      <c r="G20" s="9">
        <f t="shared" si="10"/>
        <v>0.16581755593803787</v>
      </c>
      <c r="H20" s="9">
        <f t="shared" si="1"/>
        <v>2.9478932426926291E-3</v>
      </c>
    </row>
    <row r="21" spans="1:11" x14ac:dyDescent="0.3">
      <c r="A21" s="16">
        <v>9.7530000000000001</v>
      </c>
      <c r="B21" s="16">
        <f t="shared" si="7"/>
        <v>5.8765000000000005E-2</v>
      </c>
      <c r="C21" s="11">
        <v>51.7</v>
      </c>
      <c r="D21" s="11">
        <f t="shared" si="8"/>
        <v>0.87549999999999994</v>
      </c>
      <c r="E21" s="17">
        <f t="shared" si="0"/>
        <v>504.23010000000005</v>
      </c>
      <c r="F21" s="17">
        <f t="shared" si="9"/>
        <v>9.0631471156217298</v>
      </c>
      <c r="G21" s="9">
        <f t="shared" si="10"/>
        <v>0.18864603481624759</v>
      </c>
      <c r="H21" s="9">
        <f t="shared" si="1"/>
        <v>3.3907669659513592E-3</v>
      </c>
    </row>
    <row r="22" spans="1:11" x14ac:dyDescent="0.3">
      <c r="A22" s="16">
        <v>9.8539999999999992</v>
      </c>
      <c r="B22" s="16">
        <f t="shared" si="7"/>
        <v>5.9269999999999996E-2</v>
      </c>
      <c r="C22" s="11">
        <v>45.4</v>
      </c>
      <c r="D22" s="11">
        <f t="shared" si="8"/>
        <v>0.78099999999999992</v>
      </c>
      <c r="E22" s="17">
        <f t="shared" si="0"/>
        <v>447.37159999999994</v>
      </c>
      <c r="F22" s="17">
        <f t="shared" si="9"/>
        <v>8.1528358615171435</v>
      </c>
      <c r="G22" s="9">
        <f t="shared" si="10"/>
        <v>0.21704845814977972</v>
      </c>
      <c r="H22" s="9">
        <f t="shared" si="1"/>
        <v>3.9554599650280147E-3</v>
      </c>
    </row>
    <row r="23" spans="1:11" x14ac:dyDescent="0.3">
      <c r="A23" s="15">
        <v>10.013</v>
      </c>
      <c r="B23" s="16">
        <f t="shared" si="7"/>
        <v>6.0065E-2</v>
      </c>
      <c r="C23" s="10">
        <v>33.799999999999997</v>
      </c>
      <c r="D23" s="11">
        <f t="shared" si="8"/>
        <v>0.60699999999999987</v>
      </c>
      <c r="E23" s="17">
        <f t="shared" si="0"/>
        <v>338.43939999999998</v>
      </c>
      <c r="F23" s="17">
        <f t="shared" si="9"/>
        <v>6.4079995994608163</v>
      </c>
      <c r="G23" s="9">
        <f t="shared" si="10"/>
        <v>0.29624260355029586</v>
      </c>
      <c r="H23" s="9">
        <f t="shared" si="1"/>
        <v>5.6090469516655731E-3</v>
      </c>
    </row>
    <row r="24" spans="1:11" x14ac:dyDescent="0.3">
      <c r="A24" s="15">
        <v>10.148999999999999</v>
      </c>
      <c r="B24" s="16">
        <f t="shared" si="7"/>
        <v>6.0745E-2</v>
      </c>
      <c r="C24" s="10">
        <v>22</v>
      </c>
      <c r="D24" s="11">
        <f t="shared" si="8"/>
        <v>0.42999999999999994</v>
      </c>
      <c r="E24" s="17">
        <f t="shared" si="0"/>
        <v>223.27799999999999</v>
      </c>
      <c r="F24" s="17">
        <f t="shared" si="9"/>
        <v>4.5641039862167903</v>
      </c>
      <c r="G24" s="9">
        <f t="shared" si="10"/>
        <v>0.46131818181818179</v>
      </c>
      <c r="H24" s="9">
        <f t="shared" si="1"/>
        <v>9.4299669136710534E-3</v>
      </c>
    </row>
    <row r="25" spans="1:11" x14ac:dyDescent="0.3">
      <c r="A25" s="15">
        <v>10.223000000000001</v>
      </c>
      <c r="B25" s="16">
        <f t="shared" si="7"/>
        <v>6.111500000000001E-2</v>
      </c>
      <c r="C25" s="10">
        <v>16.2</v>
      </c>
      <c r="D25" s="11">
        <f t="shared" si="8"/>
        <v>0.34299999999999997</v>
      </c>
      <c r="E25" s="17">
        <f t="shared" si="0"/>
        <v>165.61260000000001</v>
      </c>
      <c r="F25" s="17">
        <f t="shared" si="9"/>
        <v>3.643582008283881</v>
      </c>
      <c r="G25" s="9">
        <f t="shared" si="10"/>
        <v>0.63104938271604949</v>
      </c>
      <c r="H25" s="9">
        <f t="shared" si="1"/>
        <v>1.3883485780688468E-2</v>
      </c>
    </row>
    <row r="26" spans="1:11" x14ac:dyDescent="0.3">
      <c r="A26" s="15">
        <v>10.278</v>
      </c>
      <c r="B26" s="16">
        <f t="shared" si="7"/>
        <v>6.1390000000000007E-2</v>
      </c>
      <c r="C26" s="10">
        <v>9.9</v>
      </c>
      <c r="D26" s="11">
        <f t="shared" si="8"/>
        <v>0.2485</v>
      </c>
      <c r="E26" s="17">
        <f t="shared" si="0"/>
        <v>101.7522</v>
      </c>
      <c r="F26" s="17">
        <f t="shared" si="9"/>
        <v>2.6253977611040198</v>
      </c>
      <c r="G26" s="3">
        <f t="shared" si="10"/>
        <v>1.0381818181818181</v>
      </c>
      <c r="H26" s="3">
        <f t="shared" si="1"/>
        <v>2.6787039701091926E-2</v>
      </c>
    </row>
    <row r="27" spans="1:11" x14ac:dyDescent="0.3">
      <c r="A27" s="8"/>
      <c r="B27" s="3"/>
      <c r="C27" s="10"/>
      <c r="D27" s="1"/>
      <c r="E27" s="1"/>
      <c r="F27" s="1"/>
      <c r="G27" s="6"/>
      <c r="H27" s="6"/>
    </row>
    <row r="28" spans="1:11" x14ac:dyDescent="0.3">
      <c r="A28" s="8"/>
      <c r="B28" s="3"/>
      <c r="C28" s="10"/>
      <c r="D28" s="1"/>
      <c r="E28" s="1"/>
      <c r="F28" s="1"/>
      <c r="G28" s="6"/>
      <c r="H28" s="6"/>
      <c r="K28" s="14"/>
    </row>
    <row r="29" spans="1:11" x14ac:dyDescent="0.3">
      <c r="A29" s="8"/>
      <c r="B29" s="3"/>
      <c r="C29" s="10"/>
      <c r="D29" s="1"/>
      <c r="E29" s="1"/>
      <c r="F29" s="1"/>
      <c r="G29" s="6"/>
      <c r="H29" s="6"/>
    </row>
    <row r="30" spans="1:11" x14ac:dyDescent="0.3">
      <c r="A30" s="8"/>
      <c r="B30" s="3"/>
      <c r="C30" s="10"/>
      <c r="D30" s="1"/>
      <c r="E30" s="1"/>
      <c r="F30" s="1"/>
      <c r="G30" s="6"/>
      <c r="H30" s="6"/>
    </row>
    <row r="31" spans="1:11" x14ac:dyDescent="0.3">
      <c r="A31" s="8"/>
      <c r="B31" s="3"/>
      <c r="C31" s="10"/>
      <c r="D31" s="1"/>
      <c r="E31" s="1"/>
      <c r="F31" s="1"/>
      <c r="G31" s="6"/>
      <c r="H31" s="6"/>
    </row>
    <row r="32" spans="1:11" x14ac:dyDescent="0.3">
      <c r="A32" s="8"/>
      <c r="B32" s="2"/>
      <c r="C32" s="10"/>
      <c r="D32" s="1"/>
      <c r="E32" s="3"/>
      <c r="F32" s="3"/>
      <c r="G32" s="6"/>
      <c r="H32" s="6"/>
    </row>
    <row r="33" spans="1:8" x14ac:dyDescent="0.3">
      <c r="A33" s="8"/>
      <c r="B33" s="2"/>
      <c r="C33" s="10"/>
      <c r="D33" s="1"/>
      <c r="E33" s="3"/>
      <c r="F33" s="3"/>
      <c r="G33" s="6"/>
      <c r="H33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2CA1-C6EA-460F-BDCB-43A0248508CC}">
  <dimension ref="A1:M31"/>
  <sheetViews>
    <sheetView tabSelected="1" topLeftCell="A16" zoomScale="98" workbookViewId="0">
      <selection activeCell="B34" sqref="B34"/>
    </sheetView>
  </sheetViews>
  <sheetFormatPr defaultRowHeight="13.5" x14ac:dyDescent="0.3"/>
  <cols>
    <col min="2" max="2" width="26.53125" bestFit="1" customWidth="1"/>
    <col min="3" max="3" width="24.33203125" bestFit="1" customWidth="1"/>
  </cols>
  <sheetData>
    <row r="1" spans="1:13" ht="28.15" thickBot="1" x14ac:dyDescent="0.35">
      <c r="A1" s="21" t="s">
        <v>4</v>
      </c>
      <c r="B1" s="22" t="s">
        <v>5</v>
      </c>
      <c r="D1" s="25" t="s">
        <v>10</v>
      </c>
      <c r="E1" s="26" t="s">
        <v>11</v>
      </c>
      <c r="G1" s="25"/>
      <c r="H1" s="26">
        <v>1</v>
      </c>
      <c r="I1" s="26">
        <v>2</v>
      </c>
      <c r="J1" s="26">
        <v>3</v>
      </c>
      <c r="K1" s="26">
        <v>4</v>
      </c>
      <c r="L1" s="26">
        <v>5</v>
      </c>
      <c r="M1" s="26">
        <v>6</v>
      </c>
    </row>
    <row r="2" spans="1:13" ht="14.25" thickBot="1" x14ac:dyDescent="0.35">
      <c r="A2" s="23" t="s">
        <v>6</v>
      </c>
      <c r="B2" s="24"/>
      <c r="D2" s="23">
        <v>26</v>
      </c>
      <c r="E2" s="27">
        <v>21</v>
      </c>
      <c r="G2" s="28" t="s">
        <v>12</v>
      </c>
      <c r="H2" s="28">
        <v>235</v>
      </c>
      <c r="I2" s="28">
        <v>240</v>
      </c>
      <c r="J2" s="28">
        <v>232</v>
      </c>
      <c r="K2" s="28">
        <v>225</v>
      </c>
      <c r="L2" s="28">
        <v>250</v>
      </c>
      <c r="M2" s="28">
        <v>263</v>
      </c>
    </row>
    <row r="3" spans="1:13" ht="14.25" thickBot="1" x14ac:dyDescent="0.35">
      <c r="A3" s="23" t="s">
        <v>7</v>
      </c>
      <c r="B3" s="24"/>
      <c r="G3" s="29"/>
      <c r="H3" s="29"/>
      <c r="I3" s="29"/>
      <c r="J3" s="29"/>
      <c r="K3" s="29"/>
      <c r="L3" s="29"/>
      <c r="M3" s="29"/>
    </row>
    <row r="4" spans="1:13" ht="14.25" thickBot="1" x14ac:dyDescent="0.35">
      <c r="A4" s="23" t="s">
        <v>8</v>
      </c>
      <c r="B4" s="24"/>
      <c r="G4" s="28" t="s">
        <v>12</v>
      </c>
      <c r="H4" s="28">
        <v>345</v>
      </c>
      <c r="I4" s="28">
        <v>358</v>
      </c>
      <c r="J4" s="28">
        <v>346</v>
      </c>
      <c r="K4" s="28">
        <v>374</v>
      </c>
      <c r="L4" s="28">
        <v>712</v>
      </c>
      <c r="M4" s="28">
        <v>648</v>
      </c>
    </row>
    <row r="5" spans="1:13" ht="28.15" thickBot="1" x14ac:dyDescent="0.35">
      <c r="A5" s="23" t="s">
        <v>9</v>
      </c>
      <c r="B5" s="24"/>
      <c r="G5" s="29"/>
      <c r="H5" s="29"/>
      <c r="I5" s="29"/>
      <c r="J5" s="29"/>
      <c r="K5" s="29"/>
      <c r="L5" s="29"/>
      <c r="M5" s="29"/>
    </row>
    <row r="9" spans="1:13" x14ac:dyDescent="0.3">
      <c r="A9" s="14"/>
      <c r="B9" s="14" t="s">
        <v>19</v>
      </c>
      <c r="C9" s="14" t="s">
        <v>20</v>
      </c>
      <c r="D9" t="s">
        <v>13</v>
      </c>
      <c r="E9" t="s">
        <v>14</v>
      </c>
    </row>
    <row r="10" spans="1:13" x14ac:dyDescent="0.3">
      <c r="A10" s="14" t="s">
        <v>16</v>
      </c>
      <c r="B10" s="3">
        <v>10.012</v>
      </c>
      <c r="C10" s="3">
        <v>10.433999999999999</v>
      </c>
      <c r="D10" s="3">
        <v>19.84</v>
      </c>
      <c r="E10" s="3">
        <v>9.8919999999999995</v>
      </c>
    </row>
    <row r="11" spans="1:13" x14ac:dyDescent="0.3">
      <c r="A11" s="14" t="s">
        <v>18</v>
      </c>
      <c r="B11" s="3">
        <f>B10*0.005+0.01</f>
        <v>6.0060000000000002E-2</v>
      </c>
      <c r="C11" s="3">
        <f t="shared" ref="C11:E11" si="0">C10*0.005+0.01</f>
        <v>6.2169999999999996E-2</v>
      </c>
      <c r="D11" s="3">
        <f t="shared" si="0"/>
        <v>0.10919999999999999</v>
      </c>
      <c r="E11" s="3">
        <f t="shared" si="0"/>
        <v>5.9459999999999999E-2</v>
      </c>
    </row>
    <row r="12" spans="1:13" x14ac:dyDescent="0.3">
      <c r="A12" s="14" t="s">
        <v>17</v>
      </c>
      <c r="B12">
        <v>80.400000000000006</v>
      </c>
      <c r="C12">
        <v>118.2</v>
      </c>
      <c r="D12">
        <v>82.6</v>
      </c>
      <c r="E12">
        <v>166.2</v>
      </c>
    </row>
    <row r="13" spans="1:13" x14ac:dyDescent="0.3">
      <c r="A13" s="14" t="s">
        <v>18</v>
      </c>
      <c r="B13" s="1">
        <f>B12*0.005+0.1</f>
        <v>0.502</v>
      </c>
      <c r="C13" s="1">
        <f t="shared" ref="C13:D13" si="1">C12*0.005+0.1</f>
        <v>0.69100000000000006</v>
      </c>
      <c r="D13" s="1">
        <f t="shared" si="1"/>
        <v>0.51300000000000001</v>
      </c>
      <c r="E13" s="1">
        <f>E12*0.005+0.1</f>
        <v>0.93099999999999994</v>
      </c>
    </row>
    <row r="16" spans="1:13" x14ac:dyDescent="0.3">
      <c r="B16" t="s">
        <v>21</v>
      </c>
      <c r="C16" t="s">
        <v>22</v>
      </c>
      <c r="D16" t="s">
        <v>23</v>
      </c>
      <c r="E16" t="s">
        <v>24</v>
      </c>
    </row>
    <row r="17" spans="1:5" x14ac:dyDescent="0.3">
      <c r="B17">
        <v>15.93</v>
      </c>
      <c r="C17">
        <v>7.96</v>
      </c>
      <c r="D17">
        <v>7.93</v>
      </c>
      <c r="E17">
        <v>7.68</v>
      </c>
    </row>
    <row r="19" spans="1:5" x14ac:dyDescent="0.3">
      <c r="A19" t="s">
        <v>25</v>
      </c>
      <c r="B19">
        <v>55.1</v>
      </c>
      <c r="C19">
        <v>108</v>
      </c>
      <c r="D19">
        <v>54.4</v>
      </c>
      <c r="E19">
        <v>48.1</v>
      </c>
    </row>
    <row r="21" spans="1:5" x14ac:dyDescent="0.3">
      <c r="B21">
        <v>0.37719999999999998</v>
      </c>
      <c r="C21">
        <v>0.35520000000000002</v>
      </c>
      <c r="D21">
        <v>0.1991</v>
      </c>
      <c r="E21">
        <v>0.1583</v>
      </c>
    </row>
    <row r="23" spans="1:5" x14ac:dyDescent="0.3">
      <c r="A23" t="s">
        <v>15</v>
      </c>
      <c r="B23">
        <v>10.42</v>
      </c>
      <c r="C23">
        <v>5.0599999999999996</v>
      </c>
      <c r="D23">
        <v>5.08</v>
      </c>
      <c r="E23">
        <v>4.63</v>
      </c>
    </row>
    <row r="25" spans="1:5" x14ac:dyDescent="0.3">
      <c r="B25">
        <v>36.200000000000003</v>
      </c>
      <c r="C25">
        <v>70.2</v>
      </c>
      <c r="D25">
        <v>39.200000000000003</v>
      </c>
      <c r="E25">
        <v>34.200000000000003</v>
      </c>
    </row>
    <row r="27" spans="1:5" x14ac:dyDescent="0.3">
      <c r="B27">
        <v>287.84500000000003</v>
      </c>
      <c r="C27">
        <v>72.08</v>
      </c>
      <c r="D27">
        <v>129.59200000000001</v>
      </c>
      <c r="E27">
        <v>135.30000000000001</v>
      </c>
    </row>
    <row r="29" spans="1:5" x14ac:dyDescent="0.3">
      <c r="A29" t="s">
        <v>26</v>
      </c>
      <c r="B29" t="s">
        <v>27</v>
      </c>
      <c r="C29" t="s">
        <v>27</v>
      </c>
      <c r="D29">
        <v>0.46150000000000002</v>
      </c>
      <c r="E29">
        <v>0.42849999999999999</v>
      </c>
    </row>
    <row r="31" spans="1:5" x14ac:dyDescent="0.3">
      <c r="B31" t="s">
        <v>27</v>
      </c>
      <c r="C31" t="s">
        <v>27</v>
      </c>
    </row>
  </sheetData>
  <mergeCells count="14">
    <mergeCell ref="G2:G3"/>
    <mergeCell ref="G4:G5"/>
    <mergeCell ref="H4:H5"/>
    <mergeCell ref="I4:I5"/>
    <mergeCell ref="J4:J5"/>
    <mergeCell ref="K4:K5"/>
    <mergeCell ref="L4:L5"/>
    <mergeCell ref="M4:M5"/>
    <mergeCell ref="H2:H3"/>
    <mergeCell ref="I2:I3"/>
    <mergeCell ref="J2:J3"/>
    <mergeCell ref="K2:K3"/>
    <mergeCell ref="L2:L3"/>
    <mergeCell ref="M2:M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series</vt:lpstr>
      <vt:lpstr>parallel</vt:lpstr>
      <vt:lpstr>L</vt:lpstr>
      <vt:lpstr>L‘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houdi</dc:creator>
  <cp:lastModifiedBy>hyb_2001</cp:lastModifiedBy>
  <dcterms:created xsi:type="dcterms:W3CDTF">2020-11-06T17:16:00Z</dcterms:created>
  <dcterms:modified xsi:type="dcterms:W3CDTF">2020-12-10T13:46:06Z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