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20FA\241\lab4\"/>
    </mc:Choice>
  </mc:AlternateContent>
  <xr:revisionPtr revIDLastSave="0" documentId="13_ncr:1_{BA39740A-891D-4FE7-B593-38A4738F5B48}" xr6:coauthVersionLast="45" xr6:coauthVersionMax="45" xr10:uidLastSave="{00000000-0000-0000-0000-000000000000}"/>
  <bookViews>
    <workbookView xWindow="2055" yWindow="0" windowWidth="7500" windowHeight="600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</workbook>
</file>

<file path=xl/calcChain.xml><?xml version="1.0" encoding="utf-8"?>
<calcChain xmlns="http://schemas.openxmlformats.org/spreadsheetml/2006/main">
  <c r="C2" i="1" l="1"/>
  <c r="H2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J4" i="3" l="1"/>
  <c r="U62" i="3" l="1"/>
  <c r="T62" i="3"/>
  <c r="U61" i="3"/>
  <c r="T61" i="3"/>
  <c r="U60" i="3"/>
  <c r="T60" i="3"/>
  <c r="U59" i="3"/>
  <c r="T59" i="3"/>
  <c r="U58" i="3"/>
  <c r="T58" i="3"/>
  <c r="U57" i="3"/>
  <c r="T57" i="3"/>
  <c r="U56" i="3"/>
  <c r="T56" i="3"/>
  <c r="U55" i="3"/>
  <c r="T55" i="3"/>
  <c r="U54" i="3"/>
  <c r="T54" i="3"/>
  <c r="U53" i="3"/>
  <c r="T53" i="3"/>
  <c r="U52" i="3"/>
  <c r="T52" i="3"/>
  <c r="U51" i="3"/>
  <c r="T51" i="3"/>
  <c r="U50" i="3"/>
  <c r="T50" i="3"/>
  <c r="U49" i="3"/>
  <c r="T49" i="3"/>
  <c r="U48" i="3"/>
  <c r="T48" i="3"/>
  <c r="U47" i="3"/>
  <c r="T47" i="3"/>
  <c r="U46" i="3"/>
  <c r="T46" i="3"/>
  <c r="U45" i="3"/>
  <c r="T45" i="3"/>
  <c r="P62" i="3"/>
  <c r="O62" i="3"/>
  <c r="P61" i="3"/>
  <c r="O61" i="3"/>
  <c r="P60" i="3"/>
  <c r="O60" i="3"/>
  <c r="P59" i="3"/>
  <c r="O59" i="3"/>
  <c r="P58" i="3"/>
  <c r="O58" i="3"/>
  <c r="P57" i="3"/>
  <c r="O57" i="3"/>
  <c r="P56" i="3"/>
  <c r="O56" i="3"/>
  <c r="P55" i="3"/>
  <c r="O55" i="3"/>
  <c r="P54" i="3"/>
  <c r="O54" i="3"/>
  <c r="P53" i="3"/>
  <c r="O53" i="3"/>
  <c r="P52" i="3"/>
  <c r="O52" i="3"/>
  <c r="P51" i="3"/>
  <c r="O51" i="3"/>
  <c r="P50" i="3"/>
  <c r="O50" i="3"/>
  <c r="P49" i="3"/>
  <c r="O49" i="3"/>
  <c r="P48" i="3"/>
  <c r="O48" i="3"/>
  <c r="P47" i="3"/>
  <c r="O47" i="3"/>
  <c r="P46" i="3"/>
  <c r="O46" i="3"/>
  <c r="P45" i="3"/>
  <c r="O45" i="3"/>
  <c r="I11" i="2"/>
  <c r="I10" i="2"/>
  <c r="I9" i="2"/>
  <c r="I8" i="2"/>
  <c r="I7" i="2"/>
  <c r="I6" i="2"/>
  <c r="I5" i="2"/>
  <c r="I4" i="2"/>
  <c r="I3" i="2"/>
  <c r="I2" i="2"/>
  <c r="G11" i="2"/>
  <c r="G10" i="2"/>
  <c r="G9" i="2"/>
  <c r="G8" i="2"/>
  <c r="G7" i="2"/>
  <c r="G6" i="2"/>
  <c r="G5" i="2"/>
  <c r="G4" i="2"/>
  <c r="G3" i="2"/>
  <c r="G2" i="2"/>
  <c r="D3" i="2"/>
  <c r="D4" i="2"/>
  <c r="D5" i="2"/>
  <c r="D6" i="2"/>
  <c r="D7" i="2"/>
  <c r="D8" i="2"/>
  <c r="D9" i="2"/>
  <c r="D10" i="2"/>
  <c r="D11" i="2"/>
  <c r="D2" i="2"/>
  <c r="C3" i="2"/>
  <c r="C4" i="2"/>
  <c r="C5" i="2"/>
  <c r="C6" i="2"/>
  <c r="C7" i="2"/>
  <c r="C8" i="2"/>
  <c r="C9" i="2"/>
  <c r="C10" i="2"/>
  <c r="C11" i="2"/>
  <c r="C2" i="2"/>
  <c r="I4" i="3" l="1"/>
  <c r="F5" i="3"/>
  <c r="J3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2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2" i="3"/>
  <c r="G3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2" i="3"/>
  <c r="I3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F3" i="3"/>
  <c r="F4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I2" i="3"/>
  <c r="F2" i="3"/>
  <c r="C2" i="3"/>
  <c r="H8" i="1"/>
  <c r="H13" i="1"/>
  <c r="H14" i="1"/>
  <c r="H20" i="1"/>
  <c r="I6" i="1"/>
  <c r="I7" i="1"/>
  <c r="I13" i="1"/>
  <c r="I18" i="1"/>
  <c r="I19" i="1"/>
  <c r="E6" i="1"/>
  <c r="E11" i="1"/>
  <c r="E12" i="1"/>
  <c r="E18" i="1"/>
  <c r="C3" i="1"/>
  <c r="I3" i="1" s="1"/>
  <c r="C4" i="1"/>
  <c r="I4" i="1" s="1"/>
  <c r="C5" i="1"/>
  <c r="I5" i="1" s="1"/>
  <c r="C6" i="1"/>
  <c r="H6" i="1" s="1"/>
  <c r="C7" i="1"/>
  <c r="E7" i="1" s="1"/>
  <c r="C8" i="1"/>
  <c r="E8" i="1" s="1"/>
  <c r="C9" i="1"/>
  <c r="H9" i="1" s="1"/>
  <c r="C10" i="1"/>
  <c r="H10" i="1" s="1"/>
  <c r="C11" i="1"/>
  <c r="H11" i="1" s="1"/>
  <c r="C12" i="1"/>
  <c r="H12" i="1" s="1"/>
  <c r="C13" i="1"/>
  <c r="E13" i="1" s="1"/>
  <c r="C14" i="1"/>
  <c r="I14" i="1" s="1"/>
  <c r="C15" i="1"/>
  <c r="I15" i="1" s="1"/>
  <c r="C16" i="1"/>
  <c r="I16" i="1" s="1"/>
  <c r="C17" i="1"/>
  <c r="I17" i="1" s="1"/>
  <c r="C18" i="1"/>
  <c r="H18" i="1" s="1"/>
  <c r="C19" i="1"/>
  <c r="E19" i="1" s="1"/>
  <c r="C20" i="1"/>
  <c r="E20" i="1" s="1"/>
  <c r="E17" i="1" l="1"/>
  <c r="E5" i="1"/>
  <c r="I12" i="1"/>
  <c r="H19" i="1"/>
  <c r="H7" i="1"/>
  <c r="E16" i="1"/>
  <c r="E4" i="1"/>
  <c r="I11" i="1"/>
  <c r="E15" i="1"/>
  <c r="E3" i="1"/>
  <c r="I10" i="1"/>
  <c r="H17" i="1"/>
  <c r="H5" i="1"/>
  <c r="E14" i="1"/>
  <c r="I2" i="1"/>
  <c r="I9" i="1"/>
  <c r="H16" i="1"/>
  <c r="H4" i="1"/>
  <c r="I20" i="1"/>
  <c r="I8" i="1"/>
  <c r="H15" i="1"/>
  <c r="H3" i="1"/>
  <c r="E10" i="1"/>
  <c r="E2" i="1"/>
  <c r="E9" i="1"/>
</calcChain>
</file>

<file path=xl/sharedStrings.xml><?xml version="1.0" encoding="utf-8"?>
<sst xmlns="http://schemas.openxmlformats.org/spreadsheetml/2006/main" count="53" uniqueCount="14">
  <si>
    <t>theta</t>
    <phoneticPr fontId="1" type="noConversion"/>
  </si>
  <si>
    <t>I</t>
    <phoneticPr fontId="1" type="noConversion"/>
  </si>
  <si>
    <t>uncertainty</t>
    <phoneticPr fontId="1" type="noConversion"/>
  </si>
  <si>
    <t>I/I0</t>
    <phoneticPr fontId="1" type="noConversion"/>
  </si>
  <si>
    <t>cos^2</t>
    <phoneticPr fontId="1" type="noConversion"/>
  </si>
  <si>
    <t>rad</t>
    <phoneticPr fontId="1" type="noConversion"/>
  </si>
  <si>
    <t>I</t>
    <phoneticPr fontId="1" type="noConversion"/>
  </si>
  <si>
    <t>sqrt(I/I0)</t>
    <phoneticPr fontId="1" type="noConversion"/>
  </si>
  <si>
    <t>Maximum Electric Current  I_0=0.500±0.001</t>
    <phoneticPr fontId="1" type="noConversion"/>
  </si>
  <si>
    <t>u</t>
    <phoneticPr fontId="1" type="noConversion"/>
  </si>
  <si>
    <t>sqrt</t>
    <phoneticPr fontId="1" type="noConversion"/>
  </si>
  <si>
    <t>/</t>
    <phoneticPr fontId="1" type="noConversion"/>
  </si>
  <si>
    <t>Maximum Electric Current  I_0=0.398±0.001</t>
    <phoneticPr fontId="1" type="noConversion"/>
  </si>
  <si>
    <t>Maximum Electric Current  I_0=0.211±0.001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</si>
</sst>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"/>
    <numFmt numFmtId="177" formatCode="0.0000"/>
    <numFmt numFmtId="178" formatCode="0.000000"/>
    <numFmt numFmtId="179" formatCode="0.000_);[Red]\(0.000\)"/>
    <numFmt numFmtId="180" formatCode="0.0000_);[Red]\(0.0000\)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4" fontId="0" fillId="0" borderId="0" xfId="0" applyNumberFormat="1">
      <alignment vertical="center"/>
    </xf>
    <xf numFmtId="0" fontId="2" fillId="0" borderId="0" xfId="0" applyFont="1">
      <alignment vertical="center"/>
    </xf>
    <xf numFmtId="2" fontId="2" fillId="0" borderId="0" xfId="0" applyNumberFormat="1" applyFon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8"/>
  <sheetViews>
    <sheetView tabSelected="1" topLeftCell="I1" workbookViewId="0">
      <selection activeCell="M18" sqref="M18"/>
    </sheetView>
  </sheetViews>
  <sheetFormatPr defaultRowHeight="13.5" x14ac:dyDescent="0.3"/>
  <cols>
    <col min="7" max="7" width="12.46484375" bestFit="1" customWidth="1"/>
  </cols>
  <sheetData>
    <row r="1" spans="1:16" x14ac:dyDescent="0.3">
      <c r="A1" t="s">
        <v>0</v>
      </c>
      <c r="B1" s="8" t="s">
        <v>1</v>
      </c>
      <c r="C1" t="s">
        <v>5</v>
      </c>
      <c r="D1" t="s">
        <v>3</v>
      </c>
      <c r="E1" t="s">
        <v>4</v>
      </c>
      <c r="K1" t="s">
        <v>0</v>
      </c>
      <c r="L1" t="s">
        <v>1</v>
      </c>
      <c r="M1" t="s">
        <v>3</v>
      </c>
    </row>
    <row r="2" spans="1:16" x14ac:dyDescent="0.3">
      <c r="A2">
        <v>0</v>
      </c>
      <c r="B2" s="8">
        <v>0.73799999999999999</v>
      </c>
      <c r="C2" s="3">
        <f>A2*3.1415926/180</f>
        <v>0</v>
      </c>
      <c r="D2" s="3">
        <f>B2/0.738</f>
        <v>1</v>
      </c>
      <c r="E2" s="2">
        <f>COS(C2)^2</f>
        <v>1</v>
      </c>
      <c r="G2" s="3">
        <f>SQRT(1/1000000*0.738^2+B2^2/1000000*0.738^4)</f>
        <v>8.4036040451001854E-4</v>
      </c>
      <c r="H2" s="2">
        <f t="shared" ref="H2:H20" si="0">ABS(SIN(2*C2)*2*3.1415926/180)</f>
        <v>0</v>
      </c>
      <c r="I2" s="2">
        <f>ABS(SIN(2*C2)*2*3.1415926/180)</f>
        <v>0</v>
      </c>
      <c r="K2">
        <v>0</v>
      </c>
      <c r="L2" s="8">
        <v>0.73799999999999999</v>
      </c>
      <c r="M2" s="3">
        <v>1</v>
      </c>
      <c r="N2" s="3">
        <v>8.2392203345160991E-4</v>
      </c>
      <c r="O2" s="2">
        <v>1</v>
      </c>
      <c r="P2" s="2">
        <v>0</v>
      </c>
    </row>
    <row r="3" spans="1:16" x14ac:dyDescent="0.3">
      <c r="A3">
        <v>5</v>
      </c>
      <c r="B3" s="8">
        <v>0.72899999999999998</v>
      </c>
      <c r="C3" s="3">
        <f t="shared" ref="C3:C20" si="1">A3*3.1415926/180</f>
        <v>8.726646111111111E-2</v>
      </c>
      <c r="D3" s="3">
        <f t="shared" ref="D3:D20" si="2">B3/0.738</f>
        <v>0.98780487804878048</v>
      </c>
      <c r="E3" s="2">
        <f t="shared" ref="E3:E20" si="3">COS(C3)^2</f>
        <v>0.99240387676459751</v>
      </c>
      <c r="G3" s="3">
        <f t="shared" ref="G3:G20" si="4">SQRT(1/1000000*0.738^2+B3^2/1000000*0.738^4)</f>
        <v>8.380269148494376E-4</v>
      </c>
      <c r="H3" s="2">
        <f t="shared" si="0"/>
        <v>6.0614646750091821E-3</v>
      </c>
      <c r="I3" s="2">
        <f t="shared" ref="I3:I20" si="5">ABS(SIN(2*C3)*2*3.1415926/180)</f>
        <v>6.0614646750091821E-3</v>
      </c>
      <c r="K3">
        <v>5</v>
      </c>
      <c r="L3" s="8">
        <v>0.72899999999999998</v>
      </c>
      <c r="M3" s="3">
        <v>0.98780487804878048</v>
      </c>
      <c r="N3" s="3">
        <v>8.2417034877304879E-4</v>
      </c>
      <c r="O3" s="2">
        <v>0.99240387676459751</v>
      </c>
      <c r="P3" s="2">
        <v>6.0614646750091821E-3</v>
      </c>
    </row>
    <row r="4" spans="1:16" x14ac:dyDescent="0.3">
      <c r="A4">
        <v>10</v>
      </c>
      <c r="B4" s="8">
        <v>0.71499999999999997</v>
      </c>
      <c r="C4" s="3">
        <f t="shared" si="1"/>
        <v>0.17453292222222222</v>
      </c>
      <c r="D4" s="3">
        <f t="shared" si="2"/>
        <v>0.96883468834688347</v>
      </c>
      <c r="E4" s="2">
        <f t="shared" si="3"/>
        <v>0.96984631141122013</v>
      </c>
      <c r="G4" s="3">
        <f t="shared" si="4"/>
        <v>8.3444130690337446E-4</v>
      </c>
      <c r="H4" s="2">
        <f t="shared" si="0"/>
        <v>1.1938754819384731E-2</v>
      </c>
      <c r="I4" s="2">
        <f t="shared" si="5"/>
        <v>1.1938754819384731E-2</v>
      </c>
      <c r="K4">
        <v>10</v>
      </c>
      <c r="L4" s="8">
        <v>0.71499999999999997</v>
      </c>
      <c r="M4" s="3">
        <v>0.96883468834688347</v>
      </c>
      <c r="N4" s="3">
        <v>8.2071824169740104E-4</v>
      </c>
      <c r="O4" s="2">
        <v>0.96984631141122013</v>
      </c>
      <c r="P4" s="2">
        <v>1.1938754819384731E-2</v>
      </c>
    </row>
    <row r="5" spans="1:16" x14ac:dyDescent="0.3">
      <c r="A5">
        <v>15</v>
      </c>
      <c r="B5" s="8">
        <v>0.69</v>
      </c>
      <c r="C5" s="3">
        <f t="shared" si="1"/>
        <v>0.2617993833333333</v>
      </c>
      <c r="D5" s="3">
        <f t="shared" si="2"/>
        <v>0.93495934959349591</v>
      </c>
      <c r="E5" s="2">
        <f t="shared" si="3"/>
        <v>0.93301270412512727</v>
      </c>
      <c r="G5" s="3">
        <f t="shared" si="4"/>
        <v>8.2817444840746544E-4</v>
      </c>
      <c r="H5" s="2">
        <f t="shared" si="0"/>
        <v>1.7453291952219077E-2</v>
      </c>
      <c r="I5" s="2">
        <f t="shared" si="5"/>
        <v>1.7453291952219077E-2</v>
      </c>
      <c r="K5">
        <v>15</v>
      </c>
      <c r="L5" s="8">
        <v>0.69</v>
      </c>
      <c r="M5" s="3">
        <v>0.93495934959349591</v>
      </c>
      <c r="N5" s="3">
        <v>8.1468547026805475E-4</v>
      </c>
      <c r="O5" s="2">
        <v>0.93301270412512727</v>
      </c>
      <c r="P5" s="2">
        <v>1.7453291952219077E-2</v>
      </c>
    </row>
    <row r="6" spans="1:16" x14ac:dyDescent="0.3">
      <c r="A6">
        <v>20</v>
      </c>
      <c r="B6" s="8">
        <v>0.66100000000000003</v>
      </c>
      <c r="C6" s="3">
        <f t="shared" si="1"/>
        <v>0.34906584444444444</v>
      </c>
      <c r="D6" s="3">
        <f t="shared" si="2"/>
        <v>0.89566395663956644</v>
      </c>
      <c r="E6" s="2">
        <f t="shared" si="3"/>
        <v>0.88302222538691744</v>
      </c>
      <c r="G6" s="3">
        <f t="shared" si="4"/>
        <v>8.2112786615348764E-4</v>
      </c>
      <c r="H6" s="2">
        <f t="shared" si="0"/>
        <v>2.2437519658923381E-2</v>
      </c>
      <c r="I6" s="1">
        <f t="shared" si="5"/>
        <v>2.2437519658923381E-2</v>
      </c>
      <c r="K6">
        <v>20</v>
      </c>
      <c r="L6" s="8">
        <v>0.66100000000000003</v>
      </c>
      <c r="M6" s="3">
        <v>0.89566395663956644</v>
      </c>
      <c r="N6" s="3">
        <v>8.0790327319035652E-4</v>
      </c>
      <c r="O6" s="5">
        <v>0.88302222538691744</v>
      </c>
      <c r="P6" s="5">
        <v>2.2437519658923381E-2</v>
      </c>
    </row>
    <row r="7" spans="1:16" x14ac:dyDescent="0.3">
      <c r="A7">
        <v>25</v>
      </c>
      <c r="B7" s="8">
        <v>0.61199999999999999</v>
      </c>
      <c r="C7" s="3">
        <f t="shared" si="1"/>
        <v>0.43633230555555558</v>
      </c>
      <c r="D7" s="3">
        <f t="shared" si="2"/>
        <v>0.82926829268292679</v>
      </c>
      <c r="E7" s="2">
        <f t="shared" si="3"/>
        <v>0.82139381054495897</v>
      </c>
      <c r="G7" s="3">
        <f t="shared" si="4"/>
        <v>8.0978246524264063E-4</v>
      </c>
      <c r="H7" s="2">
        <f t="shared" si="0"/>
        <v>2.6739994707923896E-2</v>
      </c>
      <c r="I7" s="1">
        <f t="shared" si="5"/>
        <v>2.6739994707923896E-2</v>
      </c>
      <c r="K7">
        <v>25</v>
      </c>
      <c r="L7" s="8">
        <v>0.61199999999999999</v>
      </c>
      <c r="M7" s="3">
        <v>0.82926829268292679</v>
      </c>
      <c r="N7" s="3">
        <v>7.9698623415316481E-4</v>
      </c>
      <c r="O7" s="5">
        <v>0.82139381054495897</v>
      </c>
      <c r="P7" s="5">
        <v>2.6739994707923896E-2</v>
      </c>
    </row>
    <row r="8" spans="1:16" x14ac:dyDescent="0.3">
      <c r="A8">
        <v>30</v>
      </c>
      <c r="B8" s="8">
        <v>0.55500000000000005</v>
      </c>
      <c r="C8" s="3">
        <f t="shared" si="1"/>
        <v>0.5235987666666666</v>
      </c>
      <c r="D8" s="3">
        <f t="shared" si="2"/>
        <v>0.75203252032520329</v>
      </c>
      <c r="E8" s="2">
        <f t="shared" si="3"/>
        <v>0.7500000077350204</v>
      </c>
      <c r="G8" s="3">
        <f t="shared" si="4"/>
        <v>7.9750588627411172E-4</v>
      </c>
      <c r="H8" s="2">
        <f t="shared" si="0"/>
        <v>3.0229988576462825E-2</v>
      </c>
      <c r="I8" s="1">
        <f t="shared" si="5"/>
        <v>3.0229988576462825E-2</v>
      </c>
      <c r="K8">
        <v>30</v>
      </c>
      <c r="L8" s="8">
        <v>0.55500000000000005</v>
      </c>
      <c r="M8" s="3">
        <v>0.75203252032520329</v>
      </c>
      <c r="N8" s="3">
        <v>7.8517704912640842E-4</v>
      </c>
      <c r="O8" s="5">
        <v>0.7500000077350204</v>
      </c>
      <c r="P8" s="5">
        <v>3.0229988576462825E-2</v>
      </c>
    </row>
    <row r="9" spans="1:16" x14ac:dyDescent="0.3">
      <c r="A9">
        <v>35</v>
      </c>
      <c r="B9" s="8">
        <v>0.501</v>
      </c>
      <c r="C9" s="3">
        <f t="shared" si="1"/>
        <v>0.61086522777777774</v>
      </c>
      <c r="D9" s="3">
        <f t="shared" si="2"/>
        <v>0.67886178861788615</v>
      </c>
      <c r="E9" s="2">
        <f t="shared" si="3"/>
        <v>0.67101008145465479</v>
      </c>
      <c r="G9" s="3">
        <f t="shared" si="4"/>
        <v>7.868292098084709E-4</v>
      </c>
      <c r="H9" s="2">
        <f t="shared" si="0"/>
        <v>3.280145957047529E-2</v>
      </c>
      <c r="I9" s="1">
        <f t="shared" si="5"/>
        <v>3.280145957047529E-2</v>
      </c>
      <c r="K9">
        <v>35</v>
      </c>
      <c r="L9" s="8">
        <v>0.501</v>
      </c>
      <c r="M9" s="3">
        <v>0.67886178861788615</v>
      </c>
      <c r="N9" s="3">
        <v>7.7491026834550095E-4</v>
      </c>
      <c r="O9" s="5">
        <v>0.67101008145465479</v>
      </c>
      <c r="P9" s="5">
        <v>3.280145957047529E-2</v>
      </c>
    </row>
    <row r="10" spans="1:16" x14ac:dyDescent="0.3">
      <c r="A10">
        <v>40</v>
      </c>
      <c r="B10" s="8">
        <v>0.44600000000000001</v>
      </c>
      <c r="C10" s="3">
        <f t="shared" si="1"/>
        <v>0.69813168888888888</v>
      </c>
      <c r="D10" s="3">
        <f t="shared" si="2"/>
        <v>0.60433604336043367</v>
      </c>
      <c r="E10" s="2">
        <f t="shared" si="3"/>
        <v>0.58682410056138601</v>
      </c>
      <c r="G10" s="3">
        <f t="shared" si="4"/>
        <v>7.7694907345667009E-4</v>
      </c>
      <c r="H10" s="2">
        <f t="shared" si="0"/>
        <v>3.4376274847694156E-2</v>
      </c>
      <c r="I10" s="1">
        <f t="shared" si="5"/>
        <v>3.4376274847694156E-2</v>
      </c>
      <c r="K10">
        <v>40</v>
      </c>
      <c r="L10" s="8">
        <v>0.44600000000000001</v>
      </c>
      <c r="M10" s="3">
        <v>0.60433604336043367</v>
      </c>
      <c r="N10" s="3">
        <v>7.6541239265873044E-4</v>
      </c>
      <c r="O10" s="5">
        <v>0.58682410056138601</v>
      </c>
      <c r="P10" s="5">
        <v>3.4376274847694156E-2</v>
      </c>
    </row>
    <row r="11" spans="1:16" x14ac:dyDescent="0.3">
      <c r="A11">
        <v>45</v>
      </c>
      <c r="B11" s="8">
        <v>0.38</v>
      </c>
      <c r="C11" s="3">
        <f t="shared" si="1"/>
        <v>0.78539815000000002</v>
      </c>
      <c r="D11" s="3">
        <f t="shared" si="2"/>
        <v>0.51490514905149054</v>
      </c>
      <c r="E11" s="2">
        <f t="shared" si="3"/>
        <v>0.50000001339744826</v>
      </c>
      <c r="G11" s="3">
        <f t="shared" si="4"/>
        <v>7.6647139237200393E-4</v>
      </c>
      <c r="H11" s="2">
        <f t="shared" si="0"/>
        <v>3.4906584444444437E-2</v>
      </c>
      <c r="I11" s="1">
        <f t="shared" si="5"/>
        <v>3.4906584444444437E-2</v>
      </c>
      <c r="K11">
        <v>45</v>
      </c>
      <c r="L11" s="8">
        <v>0.38</v>
      </c>
      <c r="M11" s="3">
        <v>0.51490514905149054</v>
      </c>
      <c r="N11" s="3">
        <v>7.5534330672414544E-4</v>
      </c>
      <c r="O11" s="5">
        <v>0.50000001339744826</v>
      </c>
      <c r="P11" s="5">
        <v>3.4906584444444437E-2</v>
      </c>
    </row>
    <row r="12" spans="1:16" x14ac:dyDescent="0.3">
      <c r="A12">
        <v>50</v>
      </c>
      <c r="B12" s="8">
        <v>0.317</v>
      </c>
      <c r="C12" s="3">
        <f t="shared" si="1"/>
        <v>0.87266461111111115</v>
      </c>
      <c r="D12" s="3">
        <f t="shared" si="2"/>
        <v>0.42953929539295393</v>
      </c>
      <c r="E12" s="2">
        <f t="shared" si="3"/>
        <v>0.41317592582643592</v>
      </c>
      <c r="G12" s="3">
        <f t="shared" si="4"/>
        <v>7.5792662191600971E-4</v>
      </c>
      <c r="H12" s="2">
        <f t="shared" si="0"/>
        <v>3.4376275172526789E-2</v>
      </c>
      <c r="I12" s="1">
        <f t="shared" si="5"/>
        <v>3.4376275172526789E-2</v>
      </c>
      <c r="K12">
        <v>50</v>
      </c>
      <c r="L12" s="8">
        <v>0.317</v>
      </c>
      <c r="M12" s="3">
        <v>0.42953929539295393</v>
      </c>
      <c r="N12" s="3">
        <v>7.4713429571415411E-4</v>
      </c>
      <c r="O12" s="5">
        <v>0.41317592582643592</v>
      </c>
      <c r="P12" s="5">
        <v>3.4376275172526789E-2</v>
      </c>
    </row>
    <row r="13" spans="1:16" x14ac:dyDescent="0.3">
      <c r="A13">
        <v>55</v>
      </c>
      <c r="B13" s="8">
        <v>0.253</v>
      </c>
      <c r="C13" s="3">
        <f t="shared" si="1"/>
        <v>0.95993107222222229</v>
      </c>
      <c r="D13" s="3">
        <f t="shared" si="2"/>
        <v>0.34281842818428188</v>
      </c>
      <c r="E13" s="2">
        <f t="shared" si="3"/>
        <v>0.3289899437243119</v>
      </c>
      <c r="G13" s="3">
        <f t="shared" si="4"/>
        <v>7.5075391659643346E-4</v>
      </c>
      <c r="H13" s="2">
        <f t="shared" si="0"/>
        <v>3.2801460210270687E-2</v>
      </c>
      <c r="I13" s="1">
        <f t="shared" si="5"/>
        <v>3.2801460210270687E-2</v>
      </c>
      <c r="K13">
        <v>55</v>
      </c>
      <c r="L13" s="8">
        <v>0.253</v>
      </c>
      <c r="M13" s="3">
        <v>0.34281842818428188</v>
      </c>
      <c r="N13" s="3">
        <v>7.402452583595158E-4</v>
      </c>
      <c r="O13" s="5">
        <v>0.3289899437243119</v>
      </c>
      <c r="P13" s="5">
        <v>3.2801460210270687E-2</v>
      </c>
    </row>
    <row r="14" spans="1:16" x14ac:dyDescent="0.3">
      <c r="A14">
        <v>60</v>
      </c>
      <c r="B14" s="8">
        <v>0.192</v>
      </c>
      <c r="C14" s="3">
        <f t="shared" si="1"/>
        <v>1.0471975333333332</v>
      </c>
      <c r="D14" s="3">
        <f t="shared" si="2"/>
        <v>0.26016260162601629</v>
      </c>
      <c r="E14" s="2">
        <f t="shared" si="3"/>
        <v>0.25000001547004103</v>
      </c>
      <c r="G14" s="3">
        <f t="shared" si="4"/>
        <v>7.4537187333936598E-4</v>
      </c>
      <c r="H14" s="2">
        <f t="shared" si="0"/>
        <v>3.0229989511781144E-2</v>
      </c>
      <c r="I14" s="1">
        <f t="shared" si="5"/>
        <v>3.0229989511781144E-2</v>
      </c>
      <c r="K14">
        <v>60</v>
      </c>
      <c r="L14" s="8">
        <v>0.192</v>
      </c>
      <c r="M14" s="3">
        <v>0.26016260162601629</v>
      </c>
      <c r="N14" s="3">
        <v>7.3507718805306238E-4</v>
      </c>
      <c r="O14" s="5">
        <v>0.25000001547004103</v>
      </c>
      <c r="P14" s="5">
        <v>3.0229989511781144E-2</v>
      </c>
    </row>
    <row r="15" spans="1:16" x14ac:dyDescent="0.3">
      <c r="A15">
        <v>65</v>
      </c>
      <c r="B15" s="8">
        <v>0.14099999999999999</v>
      </c>
      <c r="C15" s="3">
        <f t="shared" si="1"/>
        <v>1.1344639944444443</v>
      </c>
      <c r="D15" s="3">
        <f t="shared" si="2"/>
        <v>0.19105691056910568</v>
      </c>
      <c r="E15" s="2">
        <f t="shared" si="3"/>
        <v>0.17860620998112298</v>
      </c>
      <c r="G15" s="3">
        <f t="shared" si="4"/>
        <v>7.4198479898270042E-4</v>
      </c>
      <c r="H15" s="2">
        <f t="shared" si="0"/>
        <v>2.673999591034594E-2</v>
      </c>
      <c r="I15" s="1">
        <f t="shared" si="5"/>
        <v>2.673999591034594E-2</v>
      </c>
      <c r="K15">
        <v>65</v>
      </c>
      <c r="L15" s="8">
        <v>0.14099999999999999</v>
      </c>
      <c r="M15" s="3">
        <v>0.19105691056910568</v>
      </c>
      <c r="N15" s="3">
        <v>7.3182527677262518E-4</v>
      </c>
      <c r="O15" s="5">
        <v>0.17860620998112298</v>
      </c>
      <c r="P15" s="5">
        <v>2.673999591034594E-2</v>
      </c>
    </row>
    <row r="16" spans="1:16" x14ac:dyDescent="0.3">
      <c r="A16">
        <v>70</v>
      </c>
      <c r="B16" s="8">
        <v>9.5000000000000001E-2</v>
      </c>
      <c r="C16" s="3">
        <f t="shared" si="1"/>
        <v>1.2217304555555555</v>
      </c>
      <c r="D16" s="3">
        <f t="shared" si="2"/>
        <v>0.12872628726287264</v>
      </c>
      <c r="E16" s="2">
        <f t="shared" si="3"/>
        <v>0.11697779183651055</v>
      </c>
      <c r="G16" s="3">
        <f t="shared" si="4"/>
        <v>7.3981156364833357E-4</v>
      </c>
      <c r="H16" s="2">
        <f t="shared" si="0"/>
        <v>2.2437521091914166E-2</v>
      </c>
      <c r="I16" s="1">
        <f t="shared" si="5"/>
        <v>2.2437521091914166E-2</v>
      </c>
      <c r="K16">
        <v>70</v>
      </c>
      <c r="L16" s="8">
        <v>9.5000000000000001E-2</v>
      </c>
      <c r="M16" s="3">
        <v>0.12872628726287264</v>
      </c>
      <c r="N16" s="3">
        <v>7.2973897349553035E-4</v>
      </c>
      <c r="O16" s="5">
        <v>0.11697779183651055</v>
      </c>
      <c r="P16" s="5">
        <v>2.2437521091914166E-2</v>
      </c>
    </row>
    <row r="17" spans="1:16" x14ac:dyDescent="0.3">
      <c r="A17">
        <v>75</v>
      </c>
      <c r="B17" s="8">
        <v>5.7000000000000002E-2</v>
      </c>
      <c r="C17" s="3">
        <f t="shared" si="1"/>
        <v>1.3089969166666668</v>
      </c>
      <c r="D17" s="3">
        <f t="shared" si="2"/>
        <v>7.7235772357723581E-2</v>
      </c>
      <c r="E17" s="2">
        <f t="shared" si="3"/>
        <v>6.6987309272321258E-2</v>
      </c>
      <c r="G17" s="3">
        <f t="shared" si="4"/>
        <v>7.3865267473610706E-4</v>
      </c>
      <c r="H17" s="2">
        <f t="shared" si="0"/>
        <v>1.7453293572237908E-2</v>
      </c>
      <c r="I17" s="2">
        <f t="shared" si="5"/>
        <v>1.7453293572237908E-2</v>
      </c>
      <c r="K17">
        <v>75</v>
      </c>
      <c r="L17" s="8">
        <v>5.7000000000000002E-2</v>
      </c>
      <c r="M17" s="3">
        <v>7.7235772357723581E-2</v>
      </c>
      <c r="N17" s="3">
        <v>7.2862650857472358E-4</v>
      </c>
      <c r="O17" s="2">
        <v>6.6987309272321258E-2</v>
      </c>
      <c r="P17" s="2">
        <v>1.7453293572237908E-2</v>
      </c>
    </row>
    <row r="18" spans="1:16" x14ac:dyDescent="0.3">
      <c r="A18">
        <v>80</v>
      </c>
      <c r="B18" s="8">
        <v>2.5999999999999999E-2</v>
      </c>
      <c r="C18" s="3">
        <f t="shared" si="1"/>
        <v>1.3962633777777778</v>
      </c>
      <c r="D18" s="3">
        <f t="shared" si="2"/>
        <v>3.5230352303523033E-2</v>
      </c>
      <c r="E18" s="2">
        <f t="shared" si="3"/>
        <v>3.0153697753174689E-2</v>
      </c>
      <c r="G18" s="3">
        <f t="shared" si="4"/>
        <v>7.3813584567519383E-4</v>
      </c>
      <c r="H18" s="2">
        <f t="shared" si="0"/>
        <v>1.1938756577208168E-2</v>
      </c>
      <c r="I18" s="2">
        <f t="shared" si="5"/>
        <v>1.1938756577208168E-2</v>
      </c>
      <c r="K18">
        <v>80</v>
      </c>
      <c r="L18" s="8">
        <v>2.5999999999999999E-2</v>
      </c>
      <c r="M18" s="3">
        <v>3.5230352303523033E-2</v>
      </c>
      <c r="N18" s="3">
        <v>7.281303983045983E-4</v>
      </c>
      <c r="O18" s="2">
        <v>3.0153697753174689E-2</v>
      </c>
      <c r="P18" s="2">
        <v>1.1938756577208168E-2</v>
      </c>
    </row>
    <row r="19" spans="1:16" x14ac:dyDescent="0.3">
      <c r="A19">
        <v>85</v>
      </c>
      <c r="B19" s="8">
        <v>8.0000000000000002E-3</v>
      </c>
      <c r="C19" s="3">
        <f t="shared" si="1"/>
        <v>1.4835298388888889</v>
      </c>
      <c r="D19" s="3">
        <f t="shared" si="2"/>
        <v>1.0840108401084011E-2</v>
      </c>
      <c r="E19" s="2">
        <f t="shared" si="3"/>
        <v>7.5961278882879599E-3</v>
      </c>
      <c r="G19" s="3">
        <f t="shared" si="4"/>
        <v>7.3801286220061984E-4</v>
      </c>
      <c r="H19" s="2">
        <f t="shared" si="0"/>
        <v>6.0614665172266423E-3</v>
      </c>
      <c r="I19" s="2">
        <f t="shared" si="5"/>
        <v>6.0614665172266423E-3</v>
      </c>
      <c r="K19">
        <v>85</v>
      </c>
      <c r="L19" s="8">
        <v>8.0000000000000002E-3</v>
      </c>
      <c r="M19" s="3">
        <v>1.0840108401084011E-2</v>
      </c>
      <c r="N19" s="3">
        <v>7.2801234640257058E-4</v>
      </c>
      <c r="O19" s="2">
        <v>7.5961278882879599E-3</v>
      </c>
      <c r="P19" s="2">
        <v>6.0614665172266423E-3</v>
      </c>
    </row>
    <row r="20" spans="1:16" x14ac:dyDescent="0.3">
      <c r="A20">
        <v>90</v>
      </c>
      <c r="B20" s="8">
        <v>0</v>
      </c>
      <c r="C20" s="3">
        <f t="shared" si="1"/>
        <v>1.5707963</v>
      </c>
      <c r="D20" s="3">
        <f t="shared" si="2"/>
        <v>0</v>
      </c>
      <c r="E20" s="2">
        <f t="shared" si="3"/>
        <v>7.1796648300372334E-16</v>
      </c>
      <c r="G20" s="3">
        <f t="shared" si="4"/>
        <v>7.3799999999999994E-4</v>
      </c>
      <c r="H20" s="2">
        <f t="shared" si="0"/>
        <v>1.8706366406526666E-9</v>
      </c>
      <c r="I20" s="2">
        <f t="shared" si="5"/>
        <v>1.8706366406526666E-9</v>
      </c>
      <c r="K20">
        <v>90</v>
      </c>
      <c r="L20" s="8">
        <v>0</v>
      </c>
      <c r="M20" s="3">
        <v>0</v>
      </c>
      <c r="N20" s="3">
        <v>7.2800000000000002E-4</v>
      </c>
      <c r="O20" s="2">
        <v>7.1796648300372334E-16</v>
      </c>
      <c r="P20" s="2">
        <v>1.8706366406526666E-9</v>
      </c>
    </row>
    <row r="29" spans="1:16" x14ac:dyDescent="0.3">
      <c r="E29" s="3"/>
      <c r="F29" s="2"/>
    </row>
    <row r="30" spans="1:16" x14ac:dyDescent="0.3">
      <c r="E30" s="2">
        <v>1</v>
      </c>
      <c r="F30" s="2"/>
      <c r="G30">
        <v>8.0000000000000004E-4</v>
      </c>
      <c r="H30">
        <v>0</v>
      </c>
    </row>
    <row r="31" spans="1:16" x14ac:dyDescent="0.3">
      <c r="E31" s="2">
        <v>0.99199999999999999</v>
      </c>
      <c r="F31" s="2"/>
      <c r="G31">
        <v>8.0000000000000004E-4</v>
      </c>
      <c r="H31">
        <v>0.02</v>
      </c>
    </row>
    <row r="32" spans="1:16" x14ac:dyDescent="0.3">
      <c r="E32" s="2">
        <v>0.97</v>
      </c>
      <c r="F32" s="2"/>
      <c r="G32">
        <v>8.0000000000000004E-4</v>
      </c>
      <c r="H32">
        <v>-0.03</v>
      </c>
    </row>
    <row r="33" spans="5:8" x14ac:dyDescent="0.3">
      <c r="E33" s="2">
        <v>0.93300000000000005</v>
      </c>
      <c r="F33" s="2"/>
      <c r="G33">
        <v>8.0000000000000004E-4</v>
      </c>
      <c r="H33">
        <v>0.03</v>
      </c>
    </row>
    <row r="34" spans="5:8" x14ac:dyDescent="0.3">
      <c r="E34" s="2">
        <v>0.88300000000000001</v>
      </c>
      <c r="F34" s="2"/>
      <c r="G34">
        <v>8.0000000000000004E-4</v>
      </c>
      <c r="H34">
        <v>-0.03</v>
      </c>
    </row>
    <row r="35" spans="5:8" x14ac:dyDescent="0.3">
      <c r="E35" s="2">
        <v>0.82099999999999995</v>
      </c>
      <c r="F35" s="2"/>
      <c r="G35">
        <v>8.0000000000000004E-4</v>
      </c>
      <c r="H35">
        <v>8.9999999999999993E-3</v>
      </c>
    </row>
    <row r="36" spans="5:8" x14ac:dyDescent="0.3">
      <c r="E36" s="2">
        <v>0.75</v>
      </c>
      <c r="F36" s="2"/>
      <c r="G36">
        <v>8.0000000000000004E-4</v>
      </c>
      <c r="H36">
        <v>1.0999999999999999E-2</v>
      </c>
    </row>
    <row r="37" spans="5:8" x14ac:dyDescent="0.3">
      <c r="E37" s="2">
        <v>0.67100000000000004</v>
      </c>
      <c r="F37" s="2"/>
      <c r="G37">
        <v>8.0000000000000004E-4</v>
      </c>
      <c r="H37">
        <v>-0.03</v>
      </c>
    </row>
    <row r="38" spans="5:8" x14ac:dyDescent="0.3">
      <c r="E38" s="2">
        <v>0.58699999999999997</v>
      </c>
      <c r="F38" s="2"/>
      <c r="G38">
        <v>8.0000000000000004E-4</v>
      </c>
      <c r="H38">
        <v>0.03</v>
      </c>
    </row>
    <row r="39" spans="5:8" x14ac:dyDescent="0.3">
      <c r="E39" s="2">
        <v>0.5</v>
      </c>
      <c r="F39" s="2"/>
      <c r="G39">
        <v>8.0000000000000004E-4</v>
      </c>
      <c r="H39">
        <v>-0.03</v>
      </c>
    </row>
    <row r="40" spans="5:8" x14ac:dyDescent="0.3">
      <c r="E40" s="2">
        <v>0.41299999999999998</v>
      </c>
      <c r="F40" s="2"/>
      <c r="G40">
        <v>6.9999999999999999E-4</v>
      </c>
      <c r="H40">
        <v>0.02</v>
      </c>
    </row>
    <row r="41" spans="5:8" x14ac:dyDescent="0.3">
      <c r="E41" s="2">
        <v>0.32900000000000001</v>
      </c>
      <c r="F41" s="2"/>
      <c r="G41">
        <v>6.9999999999999999E-4</v>
      </c>
      <c r="H41">
        <v>2E-3</v>
      </c>
    </row>
    <row r="42" spans="5:8" x14ac:dyDescent="0.3">
      <c r="E42" s="2">
        <v>0.25</v>
      </c>
      <c r="F42" s="2"/>
      <c r="G42">
        <v>6.9999999999999999E-4</v>
      </c>
      <c r="H42">
        <v>-0.02</v>
      </c>
    </row>
    <row r="43" spans="5:8" x14ac:dyDescent="0.3">
      <c r="E43" s="2">
        <v>0.17899999999999999</v>
      </c>
      <c r="F43" s="2"/>
      <c r="G43">
        <v>6.9999999999999999E-4</v>
      </c>
      <c r="H43">
        <v>0.03</v>
      </c>
    </row>
    <row r="44" spans="5:8" x14ac:dyDescent="0.3">
      <c r="E44" s="2">
        <v>0.11700000000000001</v>
      </c>
      <c r="F44" s="2"/>
      <c r="G44">
        <v>6.9999999999999999E-4</v>
      </c>
      <c r="H44">
        <v>-0.03</v>
      </c>
    </row>
    <row r="45" spans="5:8" x14ac:dyDescent="0.3">
      <c r="E45" s="2">
        <v>6.7000000000000004E-2</v>
      </c>
      <c r="F45" s="2"/>
      <c r="G45">
        <v>6.9999999999999999E-4</v>
      </c>
      <c r="H45">
        <v>0.02</v>
      </c>
    </row>
    <row r="46" spans="5:8" x14ac:dyDescent="0.3">
      <c r="E46" s="2">
        <v>0.03</v>
      </c>
      <c r="F46" s="2"/>
      <c r="G46">
        <v>6.9999999999999999E-4</v>
      </c>
      <c r="H46">
        <v>-8.0000000000000002E-3</v>
      </c>
    </row>
    <row r="47" spans="5:8" x14ac:dyDescent="0.3">
      <c r="E47" s="2">
        <v>8.0000000000000002E-3</v>
      </c>
      <c r="F47" s="2"/>
      <c r="G47">
        <v>6.9999999999999999E-4</v>
      </c>
      <c r="H47">
        <v>-1.2E-2</v>
      </c>
    </row>
    <row r="48" spans="5:8" x14ac:dyDescent="0.3">
      <c r="E48" s="2">
        <v>0</v>
      </c>
      <c r="G48">
        <v>6.9999999999999999E-4</v>
      </c>
      <c r="H48">
        <v>0.03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1"/>
  <sheetViews>
    <sheetView workbookViewId="0">
      <selection activeCell="D6" sqref="D6"/>
    </sheetView>
  </sheetViews>
  <sheetFormatPr defaultRowHeight="13.5" x14ac:dyDescent="0.3"/>
  <sheetData>
    <row r="2" spans="1:9" x14ac:dyDescent="0.3">
      <c r="A2">
        <v>0</v>
      </c>
      <c r="B2">
        <v>0</v>
      </c>
      <c r="C2" s="1">
        <f>2</f>
        <v>2</v>
      </c>
      <c r="D2" s="1">
        <f>2*SQRT(2)</f>
        <v>2.8284271247461903</v>
      </c>
      <c r="F2">
        <v>0</v>
      </c>
      <c r="G2" s="1">
        <f>2</f>
        <v>2</v>
      </c>
      <c r="H2">
        <v>0</v>
      </c>
      <c r="I2" s="1">
        <f>2*SQRT(2)</f>
        <v>2.8284271247461903</v>
      </c>
    </row>
    <row r="3" spans="1:9" x14ac:dyDescent="0.3">
      <c r="A3">
        <v>10</v>
      </c>
      <c r="B3">
        <v>20</v>
      </c>
      <c r="C3" s="1">
        <f>2</f>
        <v>2</v>
      </c>
      <c r="D3" s="1">
        <f t="shared" ref="D3:D11" si="0">2*SQRT(2)</f>
        <v>2.8284271247461903</v>
      </c>
      <c r="F3" s="6">
        <v>10</v>
      </c>
      <c r="G3" s="7">
        <f>2</f>
        <v>2</v>
      </c>
      <c r="H3" s="6">
        <v>20</v>
      </c>
      <c r="I3" s="7">
        <f t="shared" ref="I3:I11" si="1">2*SQRT(2)</f>
        <v>2.8284271247461903</v>
      </c>
    </row>
    <row r="4" spans="1:9" x14ac:dyDescent="0.3">
      <c r="A4">
        <v>20</v>
      </c>
      <c r="B4">
        <v>40</v>
      </c>
      <c r="C4" s="1">
        <f>2</f>
        <v>2</v>
      </c>
      <c r="D4" s="1">
        <f t="shared" si="0"/>
        <v>2.8284271247461903</v>
      </c>
      <c r="F4" s="6">
        <v>20</v>
      </c>
      <c r="G4" s="7">
        <f>2</f>
        <v>2</v>
      </c>
      <c r="H4" s="6">
        <v>40</v>
      </c>
      <c r="I4" s="7">
        <f t="shared" si="1"/>
        <v>2.8284271247461903</v>
      </c>
    </row>
    <row r="5" spans="1:9" x14ac:dyDescent="0.3">
      <c r="A5">
        <v>30</v>
      </c>
      <c r="B5">
        <v>60</v>
      </c>
      <c r="C5" s="1">
        <f>2</f>
        <v>2</v>
      </c>
      <c r="D5" s="1">
        <f t="shared" si="0"/>
        <v>2.8284271247461903</v>
      </c>
      <c r="F5" s="6">
        <v>30</v>
      </c>
      <c r="G5" s="7">
        <f>2</f>
        <v>2</v>
      </c>
      <c r="H5" s="6">
        <v>60</v>
      </c>
      <c r="I5" s="7">
        <f t="shared" si="1"/>
        <v>2.8284271247461903</v>
      </c>
    </row>
    <row r="6" spans="1:9" x14ac:dyDescent="0.3">
      <c r="A6">
        <v>40</v>
      </c>
      <c r="B6">
        <v>82</v>
      </c>
      <c r="C6" s="1">
        <f>2</f>
        <v>2</v>
      </c>
      <c r="D6" s="1">
        <f t="shared" si="0"/>
        <v>2.8284271247461903</v>
      </c>
      <c r="F6" s="6">
        <v>40</v>
      </c>
      <c r="G6" s="7">
        <f>2</f>
        <v>2</v>
      </c>
      <c r="H6" s="6">
        <v>82</v>
      </c>
      <c r="I6" s="7">
        <f t="shared" si="1"/>
        <v>2.8284271247461903</v>
      </c>
    </row>
    <row r="7" spans="1:9" x14ac:dyDescent="0.3">
      <c r="A7">
        <v>50</v>
      </c>
      <c r="B7">
        <v>101</v>
      </c>
      <c r="C7" s="1">
        <f>2</f>
        <v>2</v>
      </c>
      <c r="D7" s="1">
        <f t="shared" si="0"/>
        <v>2.8284271247461903</v>
      </c>
      <c r="F7" s="6">
        <v>50</v>
      </c>
      <c r="G7" s="7">
        <f>2</f>
        <v>2</v>
      </c>
      <c r="H7" s="6">
        <v>101</v>
      </c>
      <c r="I7" s="7">
        <f t="shared" si="1"/>
        <v>2.8284271247461903</v>
      </c>
    </row>
    <row r="8" spans="1:9" x14ac:dyDescent="0.3">
      <c r="A8">
        <v>60</v>
      </c>
      <c r="B8">
        <v>121</v>
      </c>
      <c r="C8" s="1">
        <f>2</f>
        <v>2</v>
      </c>
      <c r="D8" s="1">
        <f t="shared" si="0"/>
        <v>2.8284271247461903</v>
      </c>
      <c r="F8" s="6">
        <v>60</v>
      </c>
      <c r="G8" s="7">
        <f>2</f>
        <v>2</v>
      </c>
      <c r="H8" s="6">
        <v>121</v>
      </c>
      <c r="I8" s="7">
        <f t="shared" si="1"/>
        <v>2.8284271247461903</v>
      </c>
    </row>
    <row r="9" spans="1:9" x14ac:dyDescent="0.3">
      <c r="A9">
        <v>70</v>
      </c>
      <c r="B9">
        <v>142</v>
      </c>
      <c r="C9" s="1">
        <f>2</f>
        <v>2</v>
      </c>
      <c r="D9" s="1">
        <f t="shared" si="0"/>
        <v>2.8284271247461903</v>
      </c>
      <c r="F9" s="6">
        <v>70</v>
      </c>
      <c r="G9" s="7">
        <f>2</f>
        <v>2</v>
      </c>
      <c r="H9" s="6">
        <v>142</v>
      </c>
      <c r="I9" s="7">
        <f t="shared" si="1"/>
        <v>2.8284271247461903</v>
      </c>
    </row>
    <row r="10" spans="1:9" x14ac:dyDescent="0.3">
      <c r="A10">
        <v>80</v>
      </c>
      <c r="B10">
        <v>162</v>
      </c>
      <c r="C10" s="1">
        <f>2</f>
        <v>2</v>
      </c>
      <c r="D10" s="1">
        <f t="shared" si="0"/>
        <v>2.8284271247461903</v>
      </c>
      <c r="F10" s="6">
        <v>80</v>
      </c>
      <c r="G10" s="7">
        <f>2</f>
        <v>2</v>
      </c>
      <c r="H10" s="6">
        <v>162</v>
      </c>
      <c r="I10" s="7">
        <f t="shared" si="1"/>
        <v>2.8284271247461903</v>
      </c>
    </row>
    <row r="11" spans="1:9" x14ac:dyDescent="0.3">
      <c r="A11">
        <v>90</v>
      </c>
      <c r="B11">
        <v>181</v>
      </c>
      <c r="C11" s="1">
        <f>2</f>
        <v>2</v>
      </c>
      <c r="D11" s="1">
        <f t="shared" si="0"/>
        <v>2.8284271247461903</v>
      </c>
      <c r="F11" s="6">
        <v>90</v>
      </c>
      <c r="G11" s="7">
        <f>2</f>
        <v>2</v>
      </c>
      <c r="H11" s="6">
        <v>181</v>
      </c>
      <c r="I11" s="7">
        <f t="shared" si="1"/>
        <v>2.8284271247461903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62"/>
  <sheetViews>
    <sheetView workbookViewId="0">
      <selection activeCell="D2" sqref="D2"/>
    </sheetView>
  </sheetViews>
  <sheetFormatPr defaultRowHeight="13.5" x14ac:dyDescent="0.3"/>
  <cols>
    <col min="6" max="6" width="9.265625" bestFit="1" customWidth="1"/>
    <col min="7" max="7" width="9.265625" customWidth="1"/>
  </cols>
  <sheetData>
    <row r="1" spans="1:26" x14ac:dyDescent="0.3">
      <c r="B1" t="s">
        <v>6</v>
      </c>
      <c r="C1" t="s">
        <v>7</v>
      </c>
      <c r="D1" t="s">
        <v>2</v>
      </c>
      <c r="L1" s="10" t="s">
        <v>8</v>
      </c>
      <c r="M1" s="10"/>
      <c r="N1" s="10"/>
      <c r="O1" s="10"/>
      <c r="P1" s="10"/>
      <c r="Q1" s="10"/>
      <c r="R1" s="10"/>
      <c r="S1" s="10"/>
      <c r="T1" s="10"/>
      <c r="U1" s="10"/>
      <c r="W1" s="10" t="s">
        <v>12</v>
      </c>
      <c r="X1" s="10"/>
      <c r="Y1" s="10"/>
      <c r="Z1" s="10"/>
    </row>
    <row r="2" spans="1:26" x14ac:dyDescent="0.3">
      <c r="A2">
        <v>0</v>
      </c>
      <c r="B2">
        <v>0</v>
      </c>
      <c r="C2">
        <f>SQRT(B2/0.5)</f>
        <v>0</v>
      </c>
      <c r="D2" t="e">
        <f>SQRT(0.5/(4000000*0.5^3)+1/(4000000*0.5*B2))</f>
        <v>#DIV/0!</v>
      </c>
      <c r="E2">
        <v>7.5999999999999998E-2</v>
      </c>
      <c r="F2" s="4">
        <f>SQRT(E2/0.398)</f>
        <v>0.43698372265949076</v>
      </c>
      <c r="G2" s="3">
        <f>SQRT(0.398/(4000000*0.398^3)+1/(4000000*0.398*E2))</f>
        <v>3.1373957720492725E-3</v>
      </c>
      <c r="H2">
        <v>0.17199999999999999</v>
      </c>
      <c r="I2">
        <f>SQRT(H2/0.211)</f>
        <v>0.90286537023924618</v>
      </c>
      <c r="J2" s="3">
        <f>SQRT(0.211/(4000000*0.211^3)+1/(4000000*0.211*H2))</f>
        <v>3.5360851350137584E-3</v>
      </c>
      <c r="L2" t="s">
        <v>0</v>
      </c>
      <c r="M2" t="s">
        <v>9</v>
      </c>
      <c r="N2" t="s">
        <v>1</v>
      </c>
      <c r="O2" t="s">
        <v>10</v>
      </c>
      <c r="P2" t="s">
        <v>9</v>
      </c>
      <c r="Q2" t="s">
        <v>0</v>
      </c>
      <c r="R2" t="s">
        <v>9</v>
      </c>
      <c r="S2" t="s">
        <v>1</v>
      </c>
      <c r="T2" t="s">
        <v>10</v>
      </c>
      <c r="U2" t="s">
        <v>9</v>
      </c>
      <c r="W2" t="s">
        <v>0</v>
      </c>
      <c r="X2" t="s">
        <v>9</v>
      </c>
      <c r="Y2" t="s">
        <v>10</v>
      </c>
      <c r="Z2" t="s">
        <v>9</v>
      </c>
    </row>
    <row r="3" spans="1:26" x14ac:dyDescent="0.3">
      <c r="A3">
        <v>10</v>
      </c>
      <c r="B3">
        <v>1.2999999999999999E-2</v>
      </c>
      <c r="C3">
        <f t="shared" ref="C3:C37" si="0">SQRT(B3/0.5)</f>
        <v>0.161245154965971</v>
      </c>
      <c r="D3" s="3">
        <f t="shared" ref="D3:D37" si="1">SQRT(0.5/(4000000*0.5^3)+1/(4000000*0.5*B3))</f>
        <v>6.2818419640690154E-3</v>
      </c>
      <c r="E3">
        <v>4.9000000000000002E-2</v>
      </c>
      <c r="F3" s="4">
        <f t="shared" ref="F3:F37" si="2">SQRT(E3/0.398)</f>
        <v>0.35087829498195983</v>
      </c>
      <c r="G3" s="3">
        <f>SQRT(0.398/(4000000*0.398^3)+1/(4000000*0.398*E3))</f>
        <v>3.7943959999759466E-3</v>
      </c>
      <c r="H3">
        <v>0.17799999999999999</v>
      </c>
      <c r="I3">
        <f t="shared" ref="I3:I37" si="3">SQRT(H3/0.211)</f>
        <v>0.91847803225477154</v>
      </c>
      <c r="J3" s="3">
        <f t="shared" ref="J3:J37" si="4">SQRT(0.211/(4000000*0.211^3)+1/(4000000*0.211*H3))</f>
        <v>3.503098496615756E-3</v>
      </c>
      <c r="L3">
        <v>0</v>
      </c>
      <c r="M3">
        <v>2</v>
      </c>
      <c r="N3">
        <v>0</v>
      </c>
      <c r="O3">
        <v>0</v>
      </c>
      <c r="P3" t="s">
        <v>11</v>
      </c>
      <c r="Q3">
        <v>180</v>
      </c>
      <c r="R3">
        <v>2</v>
      </c>
      <c r="S3">
        <v>0</v>
      </c>
      <c r="T3">
        <v>0</v>
      </c>
      <c r="U3" t="s">
        <v>11</v>
      </c>
      <c r="W3">
        <v>0</v>
      </c>
      <c r="X3">
        <v>2</v>
      </c>
      <c r="Y3" s="3">
        <v>3.1373957720492725E-3</v>
      </c>
      <c r="Z3" t="s">
        <v>11</v>
      </c>
    </row>
    <row r="4" spans="1:26" x14ac:dyDescent="0.3">
      <c r="A4">
        <v>20</v>
      </c>
      <c r="B4">
        <v>5.1999999999999998E-2</v>
      </c>
      <c r="C4">
        <f t="shared" si="0"/>
        <v>0.322490309931942</v>
      </c>
      <c r="D4" s="3">
        <f t="shared" si="1"/>
        <v>3.2581259360842112E-3</v>
      </c>
      <c r="E4">
        <v>4.1000000000000002E-2</v>
      </c>
      <c r="F4" s="4">
        <f t="shared" si="2"/>
        <v>0.32095961642687143</v>
      </c>
      <c r="G4" s="3">
        <f t="shared" ref="G4:G37" si="5">SQRT(0.398/(4000000*0.398^3)+1/(4000000*0.398*E4))</f>
        <v>4.1108086719653944E-3</v>
      </c>
      <c r="H4">
        <v>0.186</v>
      </c>
      <c r="I4">
        <f t="shared" si="3"/>
        <v>0.93889114793874007</v>
      </c>
      <c r="J4" s="3">
        <f t="shared" si="4"/>
        <v>3.4619941550379867E-3</v>
      </c>
      <c r="L4">
        <v>10</v>
      </c>
      <c r="M4">
        <v>2</v>
      </c>
      <c r="N4">
        <v>1.2999999999999999E-2</v>
      </c>
      <c r="O4" s="8">
        <v>0.161245154965971</v>
      </c>
      <c r="P4" s="8">
        <v>6.2818419640690154E-3</v>
      </c>
      <c r="Q4">
        <v>190</v>
      </c>
      <c r="R4">
        <v>2</v>
      </c>
      <c r="S4">
        <v>1.2E-2</v>
      </c>
      <c r="T4" s="8">
        <v>0.15491933384829668</v>
      </c>
      <c r="U4" s="8">
        <v>6.5319726474218076E-3</v>
      </c>
      <c r="W4">
        <v>10</v>
      </c>
      <c r="X4">
        <v>2</v>
      </c>
      <c r="Y4" s="3">
        <v>3.7943959999759466E-3</v>
      </c>
      <c r="Z4" s="8">
        <v>6.2818419640690154E-3</v>
      </c>
    </row>
    <row r="5" spans="1:26" x14ac:dyDescent="0.3">
      <c r="A5">
        <v>30</v>
      </c>
      <c r="B5">
        <v>0.11600000000000001</v>
      </c>
      <c r="C5">
        <f t="shared" si="0"/>
        <v>0.48166378315169184</v>
      </c>
      <c r="D5" s="3">
        <f t="shared" si="1"/>
        <v>2.3044185443591202E-3</v>
      </c>
      <c r="E5">
        <v>5.5E-2</v>
      </c>
      <c r="F5" s="4">
        <f t="shared" si="2"/>
        <v>0.37174044005713092</v>
      </c>
      <c r="G5" s="3">
        <f t="shared" si="5"/>
        <v>3.6054102453976617E-3</v>
      </c>
      <c r="H5">
        <v>0.187</v>
      </c>
      <c r="I5">
        <f t="shared" si="3"/>
        <v>0.94141166562275835</v>
      </c>
      <c r="J5" s="3">
        <f t="shared" si="4"/>
        <v>3.4570708630782257E-3</v>
      </c>
      <c r="L5">
        <v>20</v>
      </c>
      <c r="M5">
        <v>2</v>
      </c>
      <c r="N5">
        <v>5.1999999999999998E-2</v>
      </c>
      <c r="O5" s="8">
        <v>0.322490309931942</v>
      </c>
      <c r="P5" s="8">
        <v>3.2581259360842112E-3</v>
      </c>
      <c r="Q5">
        <v>200</v>
      </c>
      <c r="R5">
        <v>2</v>
      </c>
      <c r="S5">
        <v>5.0999999999999997E-2</v>
      </c>
      <c r="T5" s="8">
        <v>0.31937438845342625</v>
      </c>
      <c r="U5" s="8">
        <v>3.2869319385450397E-3</v>
      </c>
      <c r="W5">
        <v>20</v>
      </c>
      <c r="X5">
        <v>2</v>
      </c>
      <c r="Y5" s="3">
        <v>4.1108086719653944E-3</v>
      </c>
      <c r="Z5" s="8">
        <v>3.2581259360842112E-3</v>
      </c>
    </row>
    <row r="6" spans="1:26" x14ac:dyDescent="0.3">
      <c r="A6">
        <v>40</v>
      </c>
      <c r="B6">
        <v>0.19400000000000001</v>
      </c>
      <c r="C6">
        <f t="shared" si="0"/>
        <v>0.6228964600958975</v>
      </c>
      <c r="D6" s="3">
        <f t="shared" si="1"/>
        <v>1.8913803392308132E-3</v>
      </c>
      <c r="E6">
        <v>8.8999999999999996E-2</v>
      </c>
      <c r="F6" s="4">
        <f t="shared" si="2"/>
        <v>0.47288274492971433</v>
      </c>
      <c r="G6" s="3">
        <f t="shared" si="5"/>
        <v>2.9387078261275046E-3</v>
      </c>
      <c r="H6">
        <v>0.21</v>
      </c>
      <c r="I6">
        <f t="shared" si="3"/>
        <v>0.9976275174167506</v>
      </c>
      <c r="J6" s="3">
        <f t="shared" si="4"/>
        <v>3.3552041445571892E-3</v>
      </c>
      <c r="L6">
        <v>30</v>
      </c>
      <c r="M6">
        <v>2</v>
      </c>
      <c r="N6">
        <v>0.11600000000000001</v>
      </c>
      <c r="O6" s="8">
        <v>0.48166378315169184</v>
      </c>
      <c r="P6" s="8">
        <v>2.3044185443591202E-3</v>
      </c>
      <c r="Q6">
        <v>210</v>
      </c>
      <c r="R6">
        <v>2</v>
      </c>
      <c r="S6">
        <v>0.115</v>
      </c>
      <c r="T6" s="8">
        <v>0.47958315233127197</v>
      </c>
      <c r="U6" s="8">
        <v>2.3125367212125563E-3</v>
      </c>
      <c r="W6">
        <v>30</v>
      </c>
      <c r="X6">
        <v>2</v>
      </c>
      <c r="Y6" s="3">
        <v>3.6054102453976617E-3</v>
      </c>
      <c r="Z6" s="8">
        <v>2.3044185443591202E-3</v>
      </c>
    </row>
    <row r="7" spans="1:26" x14ac:dyDescent="0.3">
      <c r="A7">
        <v>50</v>
      </c>
      <c r="B7">
        <v>0.28299999999999997</v>
      </c>
      <c r="C7">
        <f t="shared" si="0"/>
        <v>0.75232971495216105</v>
      </c>
      <c r="D7" s="3">
        <f t="shared" si="1"/>
        <v>1.6633653995129331E-3</v>
      </c>
      <c r="E7">
        <v>0.13700000000000001</v>
      </c>
      <c r="F7" s="4">
        <f t="shared" si="2"/>
        <v>0.58670359256411431</v>
      </c>
      <c r="G7" s="3">
        <f t="shared" si="5"/>
        <v>2.4825816426608796E-3</v>
      </c>
      <c r="H7">
        <v>0.215</v>
      </c>
      <c r="I7">
        <f t="shared" si="3"/>
        <v>1.009434171192735</v>
      </c>
      <c r="J7" s="3">
        <f t="shared" si="4"/>
        <v>3.3355934982090716E-3</v>
      </c>
      <c r="L7">
        <v>40</v>
      </c>
      <c r="M7">
        <v>2</v>
      </c>
      <c r="N7">
        <v>0.19400000000000001</v>
      </c>
      <c r="O7" s="9">
        <v>0.6228964600958975</v>
      </c>
      <c r="P7" s="9">
        <v>1.8913803392308132E-3</v>
      </c>
      <c r="Q7">
        <v>220</v>
      </c>
      <c r="R7">
        <v>2</v>
      </c>
      <c r="S7">
        <v>0.192</v>
      </c>
      <c r="T7" s="9">
        <v>0.6196773353931867</v>
      </c>
      <c r="U7" s="9">
        <v>1.8984642916490863E-3</v>
      </c>
      <c r="W7">
        <v>40</v>
      </c>
      <c r="X7">
        <v>2</v>
      </c>
      <c r="Y7" s="3">
        <v>2.9387078261275046E-3</v>
      </c>
      <c r="Z7" s="9">
        <v>1.8913803392308132E-3</v>
      </c>
    </row>
    <row r="8" spans="1:26" x14ac:dyDescent="0.3">
      <c r="A8">
        <v>60</v>
      </c>
      <c r="B8">
        <v>0.36099999999999999</v>
      </c>
      <c r="C8">
        <f t="shared" si="0"/>
        <v>0.84970583144992007</v>
      </c>
      <c r="D8" s="3">
        <f t="shared" si="1"/>
        <v>1.5443579738022325E-3</v>
      </c>
      <c r="E8">
        <v>0.19800000000000001</v>
      </c>
      <c r="F8" s="4">
        <f t="shared" si="2"/>
        <v>0.70532789338429658</v>
      </c>
      <c r="G8" s="3">
        <f t="shared" si="5"/>
        <v>2.1796033513475917E-3</v>
      </c>
      <c r="H8">
        <v>0.217</v>
      </c>
      <c r="I8">
        <f t="shared" si="3"/>
        <v>1.0141183456369114</v>
      </c>
      <c r="J8" s="3">
        <f t="shared" si="4"/>
        <v>3.3279712562141943E-3</v>
      </c>
      <c r="L8">
        <v>50</v>
      </c>
      <c r="M8">
        <v>2</v>
      </c>
      <c r="N8">
        <v>0.28299999999999997</v>
      </c>
      <c r="O8" s="9">
        <v>0.75232971495216105</v>
      </c>
      <c r="P8" s="9">
        <v>1.6633653995129331E-3</v>
      </c>
      <c r="Q8">
        <v>230</v>
      </c>
      <c r="R8">
        <v>2</v>
      </c>
      <c r="S8">
        <v>0.27600000000000002</v>
      </c>
      <c r="T8" s="9">
        <v>0.74296702484026844</v>
      </c>
      <c r="U8" s="9">
        <v>1.6767809048586373E-3</v>
      </c>
      <c r="W8">
        <v>50</v>
      </c>
      <c r="X8">
        <v>2</v>
      </c>
      <c r="Y8" s="3">
        <v>2.4825816426608796E-3</v>
      </c>
      <c r="Z8" s="9">
        <v>1.6633653995129331E-3</v>
      </c>
    </row>
    <row r="9" spans="1:26" x14ac:dyDescent="0.3">
      <c r="A9">
        <v>70</v>
      </c>
      <c r="B9">
        <v>0.42799999999999999</v>
      </c>
      <c r="C9">
        <f t="shared" si="0"/>
        <v>0.92520268049763021</v>
      </c>
      <c r="D9" s="3">
        <f t="shared" si="1"/>
        <v>1.4724891507462527E-3</v>
      </c>
      <c r="E9">
        <v>0.26</v>
      </c>
      <c r="F9" s="4">
        <f t="shared" si="2"/>
        <v>0.80824892926516856</v>
      </c>
      <c r="G9" s="3">
        <f t="shared" si="5"/>
        <v>1.9985416574147844E-3</v>
      </c>
      <c r="H9">
        <v>0.21</v>
      </c>
      <c r="I9">
        <f t="shared" si="3"/>
        <v>0.9976275174167506</v>
      </c>
      <c r="J9" s="3">
        <f t="shared" si="4"/>
        <v>3.3552041445571892E-3</v>
      </c>
      <c r="L9">
        <v>60</v>
      </c>
      <c r="M9">
        <v>2</v>
      </c>
      <c r="N9">
        <v>0.36099999999999999</v>
      </c>
      <c r="O9" s="9">
        <v>0.84970583144992007</v>
      </c>
      <c r="P9" s="9">
        <v>1.5443579738022325E-3</v>
      </c>
      <c r="Q9">
        <v>240</v>
      </c>
      <c r="R9">
        <v>2</v>
      </c>
      <c r="S9">
        <v>0.35399999999999998</v>
      </c>
      <c r="T9" s="9">
        <v>0.84142735871850516</v>
      </c>
      <c r="U9" s="9">
        <v>1.5531997226793061E-3</v>
      </c>
      <c r="W9">
        <v>60</v>
      </c>
      <c r="X9">
        <v>2</v>
      </c>
      <c r="Y9" s="3">
        <v>2.1796033513475917E-3</v>
      </c>
      <c r="Z9" s="9">
        <v>1.5443579738022325E-3</v>
      </c>
    </row>
    <row r="10" spans="1:26" x14ac:dyDescent="0.3">
      <c r="A10">
        <v>80</v>
      </c>
      <c r="B10">
        <v>0.48199999999999998</v>
      </c>
      <c r="C10">
        <f t="shared" si="0"/>
        <v>0.98183501669068618</v>
      </c>
      <c r="D10" s="3">
        <f t="shared" si="1"/>
        <v>1.4273557364372236E-3</v>
      </c>
      <c r="E10">
        <v>0.312</v>
      </c>
      <c r="F10" s="4">
        <f t="shared" si="2"/>
        <v>0.88539234127586042</v>
      </c>
      <c r="G10" s="3">
        <f t="shared" si="5"/>
        <v>1.8951291405325326E-3</v>
      </c>
      <c r="H10">
        <v>0.20200000000000001</v>
      </c>
      <c r="I10">
        <f t="shared" si="3"/>
        <v>0.97844058151937929</v>
      </c>
      <c r="J10" s="3">
        <f t="shared" si="4"/>
        <v>3.3883392775386051E-3</v>
      </c>
      <c r="L10">
        <v>70</v>
      </c>
      <c r="M10">
        <v>2</v>
      </c>
      <c r="N10">
        <v>0.42799999999999999</v>
      </c>
      <c r="O10" s="9">
        <v>0.92520268049763021</v>
      </c>
      <c r="P10" s="9">
        <v>1.4724891507462527E-3</v>
      </c>
      <c r="Q10">
        <v>250</v>
      </c>
      <c r="R10">
        <v>2</v>
      </c>
      <c r="S10">
        <v>0.42099999999999999</v>
      </c>
      <c r="T10" s="9">
        <v>0.91760557975635693</v>
      </c>
      <c r="U10" s="9">
        <v>1.4790701322307225E-3</v>
      </c>
      <c r="W10">
        <v>70</v>
      </c>
      <c r="X10">
        <v>2</v>
      </c>
      <c r="Y10" s="3">
        <v>1.9985416574147844E-3</v>
      </c>
      <c r="Z10" s="9">
        <v>1.4724891507462527E-3</v>
      </c>
    </row>
    <row r="11" spans="1:26" x14ac:dyDescent="0.3">
      <c r="A11">
        <v>90</v>
      </c>
      <c r="B11">
        <v>0.499</v>
      </c>
      <c r="C11">
        <f t="shared" si="0"/>
        <v>0.99899949949937417</v>
      </c>
      <c r="D11" s="3">
        <f t="shared" si="1"/>
        <v>1.4149219088048753E-3</v>
      </c>
      <c r="E11">
        <v>0.35299999999999998</v>
      </c>
      <c r="F11" s="4">
        <f t="shared" si="2"/>
        <v>0.94177209205138057</v>
      </c>
      <c r="G11" s="3">
        <f t="shared" si="5"/>
        <v>1.8323968987072621E-3</v>
      </c>
      <c r="H11">
        <v>0.21</v>
      </c>
      <c r="I11">
        <f t="shared" si="3"/>
        <v>0.9976275174167506</v>
      </c>
      <c r="J11" s="3">
        <f t="shared" si="4"/>
        <v>3.3552041445571892E-3</v>
      </c>
      <c r="L11">
        <v>80</v>
      </c>
      <c r="M11">
        <v>2</v>
      </c>
      <c r="N11">
        <v>0.48199999999999998</v>
      </c>
      <c r="O11" s="9">
        <v>0.98183501669068618</v>
      </c>
      <c r="P11" s="9">
        <v>1.4273557364372236E-3</v>
      </c>
      <c r="Q11">
        <v>260</v>
      </c>
      <c r="R11">
        <v>2</v>
      </c>
      <c r="S11">
        <v>0.46600000000000003</v>
      </c>
      <c r="T11" s="9">
        <v>0.96540147089177364</v>
      </c>
      <c r="U11" s="9">
        <v>1.4397782375736056E-3</v>
      </c>
      <c r="W11">
        <v>80</v>
      </c>
      <c r="X11">
        <v>2</v>
      </c>
      <c r="Y11" s="3">
        <v>1.8951291405325326E-3</v>
      </c>
      <c r="Z11" s="9">
        <v>1.4273557364372236E-3</v>
      </c>
    </row>
    <row r="12" spans="1:26" x14ac:dyDescent="0.3">
      <c r="A12">
        <v>100</v>
      </c>
      <c r="B12">
        <v>0.48</v>
      </c>
      <c r="C12">
        <f t="shared" si="0"/>
        <v>0.9797958971132712</v>
      </c>
      <c r="D12" s="3">
        <f t="shared" si="1"/>
        <v>1.4288690166235206E-3</v>
      </c>
      <c r="E12">
        <v>0.38600000000000001</v>
      </c>
      <c r="F12" s="4">
        <f t="shared" si="2"/>
        <v>0.98480924357519906</v>
      </c>
      <c r="G12" s="3">
        <f t="shared" si="5"/>
        <v>1.790405120560308E-3</v>
      </c>
      <c r="H12">
        <v>0.193</v>
      </c>
      <c r="I12">
        <f t="shared" si="3"/>
        <v>0.95639528602349466</v>
      </c>
      <c r="J12" s="3">
        <f t="shared" si="4"/>
        <v>3.4284638697384536E-3</v>
      </c>
      <c r="L12">
        <v>90</v>
      </c>
      <c r="M12">
        <v>2</v>
      </c>
      <c r="N12">
        <v>0.499</v>
      </c>
      <c r="O12" s="9">
        <v>0.99899949949937417</v>
      </c>
      <c r="P12" s="9">
        <v>1.4149219088048753E-3</v>
      </c>
      <c r="Q12">
        <v>270</v>
      </c>
      <c r="R12">
        <v>2</v>
      </c>
      <c r="S12">
        <v>0.48499999999999999</v>
      </c>
      <c r="T12" s="9">
        <v>0.98488578017961048</v>
      </c>
      <c r="U12" s="9">
        <v>1.425106253951454E-3</v>
      </c>
      <c r="W12">
        <v>90</v>
      </c>
      <c r="X12">
        <v>2</v>
      </c>
      <c r="Y12" s="3">
        <v>1.8323968987072621E-3</v>
      </c>
      <c r="Z12" s="9">
        <v>1.4149219088048753E-3</v>
      </c>
    </row>
    <row r="13" spans="1:26" x14ac:dyDescent="0.3">
      <c r="A13">
        <v>110</v>
      </c>
      <c r="B13">
        <v>0.438</v>
      </c>
      <c r="C13">
        <f t="shared" si="0"/>
        <v>0.93594871654380718</v>
      </c>
      <c r="D13" s="3">
        <f t="shared" si="1"/>
        <v>1.4634044251045316E-3</v>
      </c>
      <c r="E13">
        <v>0.39700000000000002</v>
      </c>
      <c r="F13" s="4">
        <f t="shared" si="2"/>
        <v>0.99874292847855983</v>
      </c>
      <c r="G13" s="3">
        <f t="shared" si="5"/>
        <v>1.7777686492994594E-3</v>
      </c>
      <c r="H13">
        <v>0.183</v>
      </c>
      <c r="I13">
        <f t="shared" si="3"/>
        <v>0.93128866534445276</v>
      </c>
      <c r="J13" s="3">
        <f t="shared" si="4"/>
        <v>3.4770434285180951E-3</v>
      </c>
      <c r="L13">
        <v>100</v>
      </c>
      <c r="M13">
        <v>2</v>
      </c>
      <c r="N13">
        <v>0.48</v>
      </c>
      <c r="O13" s="9">
        <v>0.9797958971132712</v>
      </c>
      <c r="P13" s="9">
        <v>1.4288690166235206E-3</v>
      </c>
      <c r="Q13">
        <v>280</v>
      </c>
      <c r="R13">
        <v>2</v>
      </c>
      <c r="S13">
        <v>0.47299999999999998</v>
      </c>
      <c r="T13" s="9">
        <v>0.97262531326302626</v>
      </c>
      <c r="U13" s="9">
        <v>1.4342532734601965E-3</v>
      </c>
      <c r="W13">
        <v>100</v>
      </c>
      <c r="X13">
        <v>2</v>
      </c>
      <c r="Y13" s="3">
        <v>1.790405120560308E-3</v>
      </c>
      <c r="Z13" s="9">
        <v>1.4288690166235206E-3</v>
      </c>
    </row>
    <row r="14" spans="1:26" x14ac:dyDescent="0.3">
      <c r="A14">
        <v>120</v>
      </c>
      <c r="B14">
        <v>0.378</v>
      </c>
      <c r="C14">
        <f t="shared" si="0"/>
        <v>0.8694826047713663</v>
      </c>
      <c r="D14" s="3">
        <f t="shared" si="1"/>
        <v>1.5240575195022406E-3</v>
      </c>
      <c r="E14">
        <v>0.378</v>
      </c>
      <c r="F14" s="4">
        <f t="shared" si="2"/>
        <v>0.97455053420466242</v>
      </c>
      <c r="G14" s="3">
        <f t="shared" si="5"/>
        <v>1.7999974629331989E-3</v>
      </c>
      <c r="H14">
        <v>0.17799999999999999</v>
      </c>
      <c r="I14">
        <f t="shared" si="3"/>
        <v>0.91847803225477154</v>
      </c>
      <c r="J14" s="3">
        <f t="shared" si="4"/>
        <v>3.503098496615756E-3</v>
      </c>
      <c r="L14">
        <v>110</v>
      </c>
      <c r="M14">
        <v>2</v>
      </c>
      <c r="N14">
        <v>0.438</v>
      </c>
      <c r="O14" s="9">
        <v>0.93594871654380718</v>
      </c>
      <c r="P14" s="9">
        <v>1.4634044251045316E-3</v>
      </c>
      <c r="Q14">
        <v>290</v>
      </c>
      <c r="R14">
        <v>2</v>
      </c>
      <c r="S14">
        <v>0.42799999999999999</v>
      </c>
      <c r="T14" s="9">
        <v>0.92520268049763021</v>
      </c>
      <c r="U14" s="9">
        <v>1.4724891507462527E-3</v>
      </c>
      <c r="W14">
        <v>110</v>
      </c>
      <c r="X14">
        <v>2</v>
      </c>
      <c r="Y14" s="3">
        <v>1.7777686492994594E-3</v>
      </c>
      <c r="Z14" s="9">
        <v>1.4634044251045316E-3</v>
      </c>
    </row>
    <row r="15" spans="1:26" x14ac:dyDescent="0.3">
      <c r="A15">
        <v>130</v>
      </c>
      <c r="B15">
        <v>0.29199999999999998</v>
      </c>
      <c r="C15">
        <f t="shared" si="0"/>
        <v>0.76419892698171199</v>
      </c>
      <c r="D15" s="3">
        <f t="shared" si="1"/>
        <v>1.6469149240696337E-3</v>
      </c>
      <c r="E15">
        <v>0.34300000000000003</v>
      </c>
      <c r="F15" s="4">
        <f t="shared" si="2"/>
        <v>0.92833670897262843</v>
      </c>
      <c r="G15" s="3">
        <f t="shared" si="5"/>
        <v>1.84649857245727E-3</v>
      </c>
      <c r="H15">
        <v>0.17499999999999999</v>
      </c>
      <c r="I15">
        <f t="shared" si="3"/>
        <v>0.91070515879505387</v>
      </c>
      <c r="J15" s="3">
        <f t="shared" si="4"/>
        <v>3.5193477097811851E-3</v>
      </c>
      <c r="L15">
        <v>120</v>
      </c>
      <c r="M15">
        <v>2</v>
      </c>
      <c r="N15">
        <v>0.378</v>
      </c>
      <c r="O15" s="9">
        <v>0.8694826047713663</v>
      </c>
      <c r="P15" s="9">
        <v>1.5240575195022406E-3</v>
      </c>
      <c r="Q15">
        <v>300</v>
      </c>
      <c r="R15">
        <v>2</v>
      </c>
      <c r="S15">
        <v>0.36499999999999999</v>
      </c>
      <c r="T15" s="9">
        <v>0.8544003745317531</v>
      </c>
      <c r="U15" s="9">
        <v>1.5394359401087888E-3</v>
      </c>
      <c r="W15">
        <v>120</v>
      </c>
      <c r="X15">
        <v>2</v>
      </c>
      <c r="Y15" s="3">
        <v>1.7999974629331989E-3</v>
      </c>
      <c r="Z15" s="9">
        <v>1.5240575195022406E-3</v>
      </c>
    </row>
    <row r="16" spans="1:26" x14ac:dyDescent="0.3">
      <c r="A16">
        <v>140</v>
      </c>
      <c r="B16">
        <v>0.20699999999999999</v>
      </c>
      <c r="C16">
        <f t="shared" si="0"/>
        <v>0.64342831768581643</v>
      </c>
      <c r="D16" s="3">
        <f t="shared" si="1"/>
        <v>1.8480960302966044E-3</v>
      </c>
      <c r="E16">
        <v>0.29599999999999999</v>
      </c>
      <c r="F16" s="4">
        <f t="shared" si="2"/>
        <v>0.86239120645147116</v>
      </c>
      <c r="G16" s="3">
        <f t="shared" si="5"/>
        <v>1.9236267686340517E-3</v>
      </c>
      <c r="H16">
        <v>0.17599999999999999</v>
      </c>
      <c r="I16">
        <f t="shared" si="3"/>
        <v>0.91330346695324394</v>
      </c>
      <c r="J16" s="3">
        <f t="shared" si="4"/>
        <v>3.5138781512707149E-3</v>
      </c>
      <c r="L16">
        <v>130</v>
      </c>
      <c r="M16">
        <v>2</v>
      </c>
      <c r="N16">
        <v>0.29199999999999998</v>
      </c>
      <c r="O16" s="9">
        <v>0.76419892698171199</v>
      </c>
      <c r="P16" s="9">
        <v>1.6469149240696337E-3</v>
      </c>
      <c r="Q16">
        <v>310</v>
      </c>
      <c r="R16">
        <v>2</v>
      </c>
      <c r="S16">
        <v>0.28499999999999998</v>
      </c>
      <c r="T16" s="9">
        <v>0.75498344352707492</v>
      </c>
      <c r="U16" s="9">
        <v>1.6596342864957569E-3</v>
      </c>
      <c r="W16">
        <v>130</v>
      </c>
      <c r="X16">
        <v>2</v>
      </c>
      <c r="Y16" s="3">
        <v>1.84649857245727E-3</v>
      </c>
      <c r="Z16" s="9">
        <v>1.6469149240696337E-3</v>
      </c>
    </row>
    <row r="17" spans="1:26" x14ac:dyDescent="0.3">
      <c r="A17">
        <v>150</v>
      </c>
      <c r="B17">
        <v>0.127</v>
      </c>
      <c r="C17">
        <f t="shared" si="0"/>
        <v>0.50398412673416615</v>
      </c>
      <c r="D17" s="3">
        <f t="shared" si="1"/>
        <v>2.221937864571318E-3</v>
      </c>
      <c r="E17">
        <v>0.23499999999999999</v>
      </c>
      <c r="F17" s="4">
        <f t="shared" si="2"/>
        <v>0.76840891542624146</v>
      </c>
      <c r="G17" s="3">
        <f t="shared" si="5"/>
        <v>2.0618395033481416E-3</v>
      </c>
      <c r="H17">
        <v>0.16500000000000001</v>
      </c>
      <c r="I17">
        <f t="shared" si="3"/>
        <v>0.88430227938585249</v>
      </c>
      <c r="J17" s="3">
        <f t="shared" si="4"/>
        <v>3.5771693370916535E-3</v>
      </c>
      <c r="L17">
        <v>140</v>
      </c>
      <c r="M17">
        <v>2</v>
      </c>
      <c r="N17">
        <v>0.20699999999999999</v>
      </c>
      <c r="O17" s="9">
        <v>0.64342831768581643</v>
      </c>
      <c r="P17" s="9">
        <v>1.8480960302966044E-3</v>
      </c>
      <c r="Q17">
        <v>320</v>
      </c>
      <c r="R17">
        <v>2</v>
      </c>
      <c r="S17">
        <v>0.20300000000000001</v>
      </c>
      <c r="T17" s="9">
        <v>0.63718129288295966</v>
      </c>
      <c r="U17" s="9">
        <v>1.8609283132867095E-3</v>
      </c>
      <c r="W17">
        <v>140</v>
      </c>
      <c r="X17">
        <v>2</v>
      </c>
      <c r="Y17" s="3">
        <v>1.9236267686340517E-3</v>
      </c>
      <c r="Z17" s="9">
        <v>1.8480960302966044E-3</v>
      </c>
    </row>
    <row r="18" spans="1:26" x14ac:dyDescent="0.3">
      <c r="A18">
        <v>160</v>
      </c>
      <c r="B18">
        <v>6.3E-2</v>
      </c>
      <c r="C18">
        <f t="shared" si="0"/>
        <v>0.35496478698597694</v>
      </c>
      <c r="D18" s="3">
        <f t="shared" si="1"/>
        <v>2.9893992601370493E-3</v>
      </c>
      <c r="E18">
        <v>0.17699999999999999</v>
      </c>
      <c r="F18" s="4">
        <f t="shared" si="2"/>
        <v>0.66687601403143315</v>
      </c>
      <c r="G18" s="3">
        <f t="shared" si="5"/>
        <v>2.2643013288120364E-3</v>
      </c>
      <c r="H18">
        <v>0.16700000000000001</v>
      </c>
      <c r="I18">
        <f t="shared" si="3"/>
        <v>0.8896455441988097</v>
      </c>
      <c r="J18" s="3">
        <f t="shared" si="4"/>
        <v>3.5651287083821163E-3</v>
      </c>
      <c r="L18">
        <v>150</v>
      </c>
      <c r="M18">
        <v>2</v>
      </c>
      <c r="N18">
        <v>0.127</v>
      </c>
      <c r="O18" s="8">
        <v>0.50398412673416615</v>
      </c>
      <c r="P18" s="8">
        <v>2.221937864571318E-3</v>
      </c>
      <c r="Q18">
        <v>330</v>
      </c>
      <c r="R18">
        <v>2</v>
      </c>
      <c r="S18">
        <v>0.124</v>
      </c>
      <c r="T18" s="8">
        <v>0.4979959839195493</v>
      </c>
      <c r="U18" s="8">
        <v>2.2432695033178982E-3</v>
      </c>
      <c r="W18">
        <v>150</v>
      </c>
      <c r="X18">
        <v>2</v>
      </c>
      <c r="Y18" s="3">
        <v>2.0618395033481416E-3</v>
      </c>
      <c r="Z18" s="8">
        <v>2.221937864571318E-3</v>
      </c>
    </row>
    <row r="19" spans="1:26" x14ac:dyDescent="0.3">
      <c r="A19">
        <v>170</v>
      </c>
      <c r="B19">
        <v>1.7999999999999999E-2</v>
      </c>
      <c r="C19">
        <f t="shared" si="0"/>
        <v>0.18973665961010275</v>
      </c>
      <c r="D19" s="3">
        <f t="shared" si="1"/>
        <v>5.3644923131436935E-3</v>
      </c>
      <c r="E19">
        <v>0.12</v>
      </c>
      <c r="F19" s="4">
        <f t="shared" si="2"/>
        <v>0.54909702028734608</v>
      </c>
      <c r="G19" s="3">
        <f t="shared" si="5"/>
        <v>2.6101242951838228E-3</v>
      </c>
      <c r="H19">
        <v>0.17</v>
      </c>
      <c r="I19">
        <f t="shared" si="3"/>
        <v>0.89760080425068101</v>
      </c>
      <c r="J19" s="3">
        <f t="shared" si="4"/>
        <v>3.5475259107944036E-3</v>
      </c>
      <c r="L19">
        <v>160</v>
      </c>
      <c r="M19">
        <v>2</v>
      </c>
      <c r="N19">
        <v>6.3E-2</v>
      </c>
      <c r="O19" s="8">
        <v>0.35496478698597694</v>
      </c>
      <c r="P19" s="8">
        <v>2.9893992601370493E-3</v>
      </c>
      <c r="Q19">
        <v>340</v>
      </c>
      <c r="R19">
        <v>2</v>
      </c>
      <c r="S19">
        <v>5.8000000000000003E-2</v>
      </c>
      <c r="T19" s="8">
        <v>0.34058772731852804</v>
      </c>
      <c r="U19" s="8">
        <v>3.101723658737576E-3</v>
      </c>
      <c r="W19">
        <v>160</v>
      </c>
      <c r="X19">
        <v>2</v>
      </c>
      <c r="Y19" s="3">
        <v>2.2643013288120364E-3</v>
      </c>
      <c r="Z19" s="8">
        <v>2.9893992601370493E-3</v>
      </c>
    </row>
    <row r="20" spans="1:26" x14ac:dyDescent="0.3">
      <c r="A20">
        <v>180</v>
      </c>
      <c r="B20">
        <v>0</v>
      </c>
      <c r="C20">
        <f t="shared" si="0"/>
        <v>0</v>
      </c>
      <c r="D20" t="e">
        <f t="shared" si="1"/>
        <v>#DIV/0!</v>
      </c>
      <c r="E20">
        <v>7.8E-2</v>
      </c>
      <c r="F20" s="4">
        <f t="shared" si="2"/>
        <v>0.44269617063793021</v>
      </c>
      <c r="G20" s="3">
        <f t="shared" si="5"/>
        <v>3.1034382410796355E-3</v>
      </c>
      <c r="H20">
        <v>0.17299999999999999</v>
      </c>
      <c r="I20">
        <f t="shared" si="3"/>
        <v>0.90548617508504348</v>
      </c>
      <c r="J20" s="3">
        <f t="shared" si="4"/>
        <v>3.5304503615783936E-3</v>
      </c>
      <c r="L20">
        <v>170</v>
      </c>
      <c r="M20">
        <v>2</v>
      </c>
      <c r="N20">
        <v>1.7999999999999999E-2</v>
      </c>
      <c r="O20" s="8">
        <v>0.18973665961010275</v>
      </c>
      <c r="P20" s="8">
        <v>5.3644923131436935E-3</v>
      </c>
      <c r="Q20">
        <v>350</v>
      </c>
      <c r="R20">
        <v>2</v>
      </c>
      <c r="S20">
        <v>1.7000000000000001E-2</v>
      </c>
      <c r="T20" s="8">
        <v>0.18439088914585774</v>
      </c>
      <c r="U20" s="8">
        <v>5.5146862744749458E-3</v>
      </c>
      <c r="W20">
        <v>170</v>
      </c>
      <c r="X20">
        <v>2</v>
      </c>
      <c r="Y20" s="3">
        <v>2.6101242951838228E-3</v>
      </c>
      <c r="Z20" s="8">
        <v>5.3644923131436935E-3</v>
      </c>
    </row>
    <row r="21" spans="1:26" x14ac:dyDescent="0.3">
      <c r="A21">
        <v>190</v>
      </c>
      <c r="B21">
        <v>1.2E-2</v>
      </c>
      <c r="C21">
        <f t="shared" si="0"/>
        <v>0.15491933384829668</v>
      </c>
      <c r="D21" s="3">
        <f t="shared" si="1"/>
        <v>6.5319726474218076E-3</v>
      </c>
      <c r="E21">
        <v>4.9000000000000002E-2</v>
      </c>
      <c r="F21" s="4">
        <f t="shared" si="2"/>
        <v>0.35087829498195983</v>
      </c>
      <c r="G21" s="3">
        <f t="shared" si="5"/>
        <v>3.7943959999759466E-3</v>
      </c>
      <c r="H21">
        <v>0.182</v>
      </c>
      <c r="I21">
        <f t="shared" si="3"/>
        <v>0.92874067516511905</v>
      </c>
      <c r="J21" s="3">
        <f t="shared" si="4"/>
        <v>3.4821552519003333E-3</v>
      </c>
      <c r="W21">
        <v>180</v>
      </c>
      <c r="X21">
        <v>2</v>
      </c>
      <c r="Y21" s="3">
        <v>3.1034382410796355E-3</v>
      </c>
      <c r="Z21" t="s">
        <v>11</v>
      </c>
    </row>
    <row r="22" spans="1:26" x14ac:dyDescent="0.3">
      <c r="A22">
        <v>200</v>
      </c>
      <c r="B22">
        <v>5.0999999999999997E-2</v>
      </c>
      <c r="C22">
        <f t="shared" si="0"/>
        <v>0.31937438845342625</v>
      </c>
      <c r="D22" s="3">
        <f t="shared" si="1"/>
        <v>3.2869319385450397E-3</v>
      </c>
      <c r="E22">
        <v>4.1000000000000002E-2</v>
      </c>
      <c r="F22" s="4">
        <f t="shared" si="2"/>
        <v>0.32095961642687143</v>
      </c>
      <c r="G22" s="3">
        <f t="shared" si="5"/>
        <v>4.1108086719653944E-3</v>
      </c>
      <c r="H22">
        <v>0.187</v>
      </c>
      <c r="I22">
        <f t="shared" si="3"/>
        <v>0.94141166562275835</v>
      </c>
      <c r="J22" s="3">
        <f t="shared" si="4"/>
        <v>3.4570708630782257E-3</v>
      </c>
      <c r="L22" s="10" t="s">
        <v>12</v>
      </c>
      <c r="M22" s="10"/>
      <c r="N22" s="10"/>
      <c r="O22" s="10"/>
      <c r="P22" s="10"/>
      <c r="Q22" s="10"/>
      <c r="R22" s="10"/>
      <c r="S22" s="10"/>
      <c r="T22" s="10"/>
      <c r="U22" s="10"/>
      <c r="W22">
        <v>190</v>
      </c>
      <c r="X22">
        <v>2</v>
      </c>
      <c r="Y22" s="3">
        <v>3.7943959999759466E-3</v>
      </c>
      <c r="Z22" s="8">
        <v>6.5319726474218076E-3</v>
      </c>
    </row>
    <row r="23" spans="1:26" x14ac:dyDescent="0.3">
      <c r="A23">
        <v>210</v>
      </c>
      <c r="B23">
        <v>0.115</v>
      </c>
      <c r="C23">
        <f t="shared" si="0"/>
        <v>0.47958315233127197</v>
      </c>
      <c r="D23" s="3">
        <f t="shared" si="1"/>
        <v>2.3125367212125563E-3</v>
      </c>
      <c r="E23">
        <v>5.5E-2</v>
      </c>
      <c r="F23" s="4">
        <f t="shared" si="2"/>
        <v>0.37174044005713092</v>
      </c>
      <c r="G23" s="3">
        <f t="shared" si="5"/>
        <v>3.6054102453976617E-3</v>
      </c>
      <c r="H23">
        <v>0.19600000000000001</v>
      </c>
      <c r="I23">
        <f t="shared" si="3"/>
        <v>0.96379974715011996</v>
      </c>
      <c r="J23" s="3">
        <f t="shared" si="4"/>
        <v>3.414732735584295E-3</v>
      </c>
      <c r="L23" t="s">
        <v>0</v>
      </c>
      <c r="M23" t="s">
        <v>9</v>
      </c>
      <c r="N23" t="s">
        <v>1</v>
      </c>
      <c r="O23" t="s">
        <v>10</v>
      </c>
      <c r="P23" t="s">
        <v>9</v>
      </c>
      <c r="Q23" t="s">
        <v>0</v>
      </c>
      <c r="R23" t="s">
        <v>9</v>
      </c>
      <c r="S23" t="s">
        <v>1</v>
      </c>
      <c r="T23" t="s">
        <v>10</v>
      </c>
      <c r="U23" t="s">
        <v>9</v>
      </c>
      <c r="W23">
        <v>200</v>
      </c>
      <c r="X23">
        <v>2</v>
      </c>
      <c r="Y23" s="3">
        <v>4.1108086719653944E-3</v>
      </c>
      <c r="Z23" s="8">
        <v>3.2869319385450397E-3</v>
      </c>
    </row>
    <row r="24" spans="1:26" x14ac:dyDescent="0.3">
      <c r="A24">
        <v>220</v>
      </c>
      <c r="B24">
        <v>0.192</v>
      </c>
      <c r="C24">
        <f t="shared" si="0"/>
        <v>0.6196773353931867</v>
      </c>
      <c r="D24" s="3">
        <f t="shared" si="1"/>
        <v>1.8984642916490863E-3</v>
      </c>
      <c r="E24">
        <v>9.1999999999999998E-2</v>
      </c>
      <c r="F24" s="4">
        <f t="shared" si="2"/>
        <v>0.48078662512020065</v>
      </c>
      <c r="G24" s="3">
        <f t="shared" si="5"/>
        <v>2.8992860011121287E-3</v>
      </c>
      <c r="H24">
        <v>0.19600000000000001</v>
      </c>
      <c r="I24">
        <f t="shared" si="3"/>
        <v>0.96379974715011996</v>
      </c>
      <c r="J24" s="3">
        <f t="shared" si="4"/>
        <v>3.414732735584295E-3</v>
      </c>
      <c r="L24">
        <v>0</v>
      </c>
      <c r="M24">
        <v>2</v>
      </c>
      <c r="N24">
        <v>7.5999999999999998E-2</v>
      </c>
      <c r="O24" s="8">
        <v>0.43698372265949076</v>
      </c>
      <c r="P24" s="8">
        <v>3.1373957720492725E-3</v>
      </c>
      <c r="Q24">
        <v>180</v>
      </c>
      <c r="R24">
        <v>2</v>
      </c>
      <c r="S24">
        <v>7.8E-2</v>
      </c>
      <c r="T24" s="8">
        <v>0.44269617063793021</v>
      </c>
      <c r="U24" s="8">
        <v>3.1034382410796355E-3</v>
      </c>
      <c r="W24">
        <v>210</v>
      </c>
      <c r="X24">
        <v>2</v>
      </c>
      <c r="Y24" s="3">
        <v>3.6054102453976617E-3</v>
      </c>
      <c r="Z24" s="8">
        <v>2.3125367212125563E-3</v>
      </c>
    </row>
    <row r="25" spans="1:26" x14ac:dyDescent="0.3">
      <c r="A25">
        <v>230</v>
      </c>
      <c r="B25">
        <v>0.27600000000000002</v>
      </c>
      <c r="C25">
        <f t="shared" si="0"/>
        <v>0.74296702484026844</v>
      </c>
      <c r="D25" s="3">
        <f t="shared" si="1"/>
        <v>1.6767809048586373E-3</v>
      </c>
      <c r="E25">
        <v>0.14299999999999999</v>
      </c>
      <c r="F25" s="4">
        <f t="shared" si="2"/>
        <v>0.59941344864130319</v>
      </c>
      <c r="G25" s="3">
        <f t="shared" si="5"/>
        <v>2.4435292725795421E-3</v>
      </c>
      <c r="H25">
        <v>0.2</v>
      </c>
      <c r="I25">
        <f t="shared" si="3"/>
        <v>0.97358476702247099</v>
      </c>
      <c r="J25" s="3">
        <f t="shared" si="4"/>
        <v>3.3969836935619554E-3</v>
      </c>
      <c r="L25">
        <v>10</v>
      </c>
      <c r="M25">
        <v>2</v>
      </c>
      <c r="N25">
        <v>4.9000000000000002E-2</v>
      </c>
      <c r="O25" s="8">
        <v>0.35087829498195983</v>
      </c>
      <c r="P25" s="8">
        <v>3.7943959999759466E-3</v>
      </c>
      <c r="Q25">
        <v>190</v>
      </c>
      <c r="R25">
        <v>2</v>
      </c>
      <c r="S25">
        <v>4.9000000000000002E-2</v>
      </c>
      <c r="T25" s="8">
        <v>0.35087829498195983</v>
      </c>
      <c r="U25" s="8">
        <v>3.7943959999759466E-3</v>
      </c>
      <c r="W25">
        <v>220</v>
      </c>
      <c r="X25">
        <v>2</v>
      </c>
      <c r="Y25" s="3">
        <v>2.8992860011121287E-3</v>
      </c>
      <c r="Z25" s="9">
        <v>1.8984642916490863E-3</v>
      </c>
    </row>
    <row r="26" spans="1:26" x14ac:dyDescent="0.3">
      <c r="A26">
        <v>240</v>
      </c>
      <c r="B26">
        <v>0.35399999999999998</v>
      </c>
      <c r="C26">
        <f t="shared" si="0"/>
        <v>0.84142735871850516</v>
      </c>
      <c r="D26" s="3">
        <f t="shared" si="1"/>
        <v>1.5531997226793061E-3</v>
      </c>
      <c r="E26">
        <v>0.20200000000000001</v>
      </c>
      <c r="F26" s="4">
        <f t="shared" si="2"/>
        <v>0.71241679404840752</v>
      </c>
      <c r="G26" s="3">
        <f t="shared" si="5"/>
        <v>2.1651444332465805E-3</v>
      </c>
      <c r="H26">
        <v>0.20799999999999999</v>
      </c>
      <c r="I26">
        <f t="shared" si="3"/>
        <v>0.99286554503685287</v>
      </c>
      <c r="J26" s="3">
        <f t="shared" si="4"/>
        <v>3.36327898015039E-3</v>
      </c>
      <c r="L26">
        <v>20</v>
      </c>
      <c r="M26">
        <v>2</v>
      </c>
      <c r="N26">
        <v>4.1000000000000002E-2</v>
      </c>
      <c r="O26" s="8">
        <v>0.32095961642687143</v>
      </c>
      <c r="P26" s="8">
        <v>4.1108086719653944E-3</v>
      </c>
      <c r="Q26">
        <v>200</v>
      </c>
      <c r="R26">
        <v>2</v>
      </c>
      <c r="S26">
        <v>4.1000000000000002E-2</v>
      </c>
      <c r="T26" s="8">
        <v>0.32095961642687143</v>
      </c>
      <c r="U26" s="8">
        <v>4.1108086719653944E-3</v>
      </c>
      <c r="W26">
        <v>230</v>
      </c>
      <c r="X26">
        <v>2</v>
      </c>
      <c r="Y26" s="3">
        <v>2.4435292725795421E-3</v>
      </c>
      <c r="Z26" s="9">
        <v>1.6767809048586373E-3</v>
      </c>
    </row>
    <row r="27" spans="1:26" x14ac:dyDescent="0.3">
      <c r="A27">
        <v>250</v>
      </c>
      <c r="B27">
        <v>0.42099999999999999</v>
      </c>
      <c r="C27">
        <f t="shared" si="0"/>
        <v>0.91760557975635693</v>
      </c>
      <c r="D27" s="3">
        <f t="shared" si="1"/>
        <v>1.4790701322307225E-3</v>
      </c>
      <c r="E27">
        <v>0.26500000000000001</v>
      </c>
      <c r="F27" s="4">
        <f t="shared" si="2"/>
        <v>0.81598354501095383</v>
      </c>
      <c r="G27" s="3">
        <f t="shared" si="5"/>
        <v>1.9871047408446139E-3</v>
      </c>
      <c r="H27">
        <v>0.20599999999999999</v>
      </c>
      <c r="I27">
        <f t="shared" si="3"/>
        <v>0.98808062299366295</v>
      </c>
      <c r="J27" s="3">
        <f t="shared" si="4"/>
        <v>3.3714907022864625E-3</v>
      </c>
      <c r="L27">
        <v>30</v>
      </c>
      <c r="M27">
        <v>2</v>
      </c>
      <c r="N27">
        <v>5.5E-2</v>
      </c>
      <c r="O27" s="8">
        <v>0.37174044005713092</v>
      </c>
      <c r="P27" s="8">
        <v>3.6054102453976617E-3</v>
      </c>
      <c r="Q27">
        <v>210</v>
      </c>
      <c r="R27">
        <v>2</v>
      </c>
      <c r="S27">
        <v>5.5E-2</v>
      </c>
      <c r="T27" s="8">
        <v>0.37174044005713092</v>
      </c>
      <c r="U27" s="8">
        <v>3.6054102453976617E-3</v>
      </c>
      <c r="W27">
        <v>240</v>
      </c>
      <c r="X27">
        <v>2</v>
      </c>
      <c r="Y27" s="3">
        <v>2.1651444332465805E-3</v>
      </c>
      <c r="Z27" s="9">
        <v>1.5531997226793061E-3</v>
      </c>
    </row>
    <row r="28" spans="1:26" x14ac:dyDescent="0.3">
      <c r="A28">
        <v>260</v>
      </c>
      <c r="B28">
        <v>0.46600000000000003</v>
      </c>
      <c r="C28">
        <f t="shared" si="0"/>
        <v>0.96540147089177364</v>
      </c>
      <c r="D28" s="3">
        <f t="shared" si="1"/>
        <v>1.4397782375736056E-3</v>
      </c>
      <c r="E28">
        <v>0.312</v>
      </c>
      <c r="F28" s="4">
        <f t="shared" si="2"/>
        <v>0.88539234127586042</v>
      </c>
      <c r="G28" s="3">
        <f t="shared" si="5"/>
        <v>1.8951291405325326E-3</v>
      </c>
      <c r="H28">
        <v>0.19800000000000001</v>
      </c>
      <c r="I28">
        <f t="shared" si="3"/>
        <v>0.96870461214573411</v>
      </c>
      <c r="J28" s="3">
        <f t="shared" si="4"/>
        <v>3.4057801340602271E-3</v>
      </c>
      <c r="L28">
        <v>40</v>
      </c>
      <c r="M28">
        <v>2</v>
      </c>
      <c r="N28">
        <v>8.8999999999999996E-2</v>
      </c>
      <c r="O28" s="8">
        <v>0.47288274492971433</v>
      </c>
      <c r="P28" s="8">
        <v>2.9387078261275046E-3</v>
      </c>
      <c r="Q28">
        <v>220</v>
      </c>
      <c r="R28">
        <v>2</v>
      </c>
      <c r="S28">
        <v>9.1999999999999998E-2</v>
      </c>
      <c r="T28" s="8">
        <v>0.48078662512020065</v>
      </c>
      <c r="U28" s="8">
        <v>2.8992860011121287E-3</v>
      </c>
      <c r="W28">
        <v>250</v>
      </c>
      <c r="X28">
        <v>2</v>
      </c>
      <c r="Y28" s="3">
        <v>1.9871047408446139E-3</v>
      </c>
      <c r="Z28" s="9">
        <v>1.4790701322307225E-3</v>
      </c>
    </row>
    <row r="29" spans="1:26" x14ac:dyDescent="0.3">
      <c r="A29">
        <v>270</v>
      </c>
      <c r="B29">
        <v>0.48499999999999999</v>
      </c>
      <c r="C29">
        <f t="shared" si="0"/>
        <v>0.98488578017961048</v>
      </c>
      <c r="D29" s="3">
        <f t="shared" si="1"/>
        <v>1.425106253951454E-3</v>
      </c>
      <c r="E29">
        <v>0.35599999999999998</v>
      </c>
      <c r="F29" s="4">
        <f t="shared" si="2"/>
        <v>0.94576548985942865</v>
      </c>
      <c r="G29" s="3">
        <f t="shared" si="5"/>
        <v>1.8283006186298992E-3</v>
      </c>
      <c r="H29">
        <v>0.19</v>
      </c>
      <c r="I29">
        <f t="shared" si="3"/>
        <v>0.9489330501406773</v>
      </c>
      <c r="J29" s="3">
        <f t="shared" si="4"/>
        <v>3.4425712291549604E-3</v>
      </c>
      <c r="L29">
        <v>50</v>
      </c>
      <c r="M29">
        <v>2</v>
      </c>
      <c r="N29">
        <v>0.13700000000000001</v>
      </c>
      <c r="O29" s="8">
        <v>0.58670359256411431</v>
      </c>
      <c r="P29" s="8">
        <v>2.4825816426608796E-3</v>
      </c>
      <c r="Q29">
        <v>230</v>
      </c>
      <c r="R29">
        <v>2</v>
      </c>
      <c r="S29">
        <v>0.14299999999999999</v>
      </c>
      <c r="T29" s="8">
        <v>0.59941344864130319</v>
      </c>
      <c r="U29" s="8">
        <v>2.4435292725795421E-3</v>
      </c>
      <c r="W29">
        <v>260</v>
      </c>
      <c r="X29">
        <v>2</v>
      </c>
      <c r="Y29" s="3">
        <v>1.8951291405325326E-3</v>
      </c>
      <c r="Z29" s="9">
        <v>1.4397782375736056E-3</v>
      </c>
    </row>
    <row r="30" spans="1:26" x14ac:dyDescent="0.3">
      <c r="A30">
        <v>280</v>
      </c>
      <c r="B30">
        <v>0.47299999999999998</v>
      </c>
      <c r="C30">
        <f t="shared" si="0"/>
        <v>0.97262531326302626</v>
      </c>
      <c r="D30" s="3">
        <f t="shared" si="1"/>
        <v>1.4342532734601965E-3</v>
      </c>
      <c r="E30">
        <v>0.38500000000000001</v>
      </c>
      <c r="F30" s="4">
        <f t="shared" si="2"/>
        <v>0.983532756656882</v>
      </c>
      <c r="G30" s="3">
        <f t="shared" si="5"/>
        <v>1.7915851273420302E-3</v>
      </c>
      <c r="H30">
        <v>0.18099999999999999</v>
      </c>
      <c r="I30">
        <f t="shared" si="3"/>
        <v>0.92618567534445817</v>
      </c>
      <c r="J30" s="3">
        <f t="shared" si="4"/>
        <v>3.4873159417947459E-3</v>
      </c>
      <c r="L30">
        <v>60</v>
      </c>
      <c r="M30">
        <v>2</v>
      </c>
      <c r="N30">
        <v>0.19800000000000001</v>
      </c>
      <c r="O30" s="8">
        <v>0.70532789338429658</v>
      </c>
      <c r="P30" s="8">
        <v>2.1796033513475917E-3</v>
      </c>
      <c r="Q30">
        <v>240</v>
      </c>
      <c r="R30">
        <v>2</v>
      </c>
      <c r="S30">
        <v>0.20200000000000001</v>
      </c>
      <c r="T30" s="8">
        <v>0.71241679404840752</v>
      </c>
      <c r="U30" s="8">
        <v>2.1651444332465805E-3</v>
      </c>
      <c r="W30">
        <v>270</v>
      </c>
      <c r="X30">
        <v>2</v>
      </c>
      <c r="Y30" s="3">
        <v>1.8283006186298992E-3</v>
      </c>
      <c r="Z30" s="9">
        <v>1.425106253951454E-3</v>
      </c>
    </row>
    <row r="31" spans="1:26" x14ac:dyDescent="0.3">
      <c r="A31">
        <v>290</v>
      </c>
      <c r="B31">
        <v>0.42799999999999999</v>
      </c>
      <c r="C31">
        <f t="shared" si="0"/>
        <v>0.92520268049763021</v>
      </c>
      <c r="D31" s="3">
        <f t="shared" si="1"/>
        <v>1.4724891507462527E-3</v>
      </c>
      <c r="E31">
        <v>0.39600000000000002</v>
      </c>
      <c r="F31" s="4">
        <f t="shared" si="2"/>
        <v>0.99748427274411666</v>
      </c>
      <c r="G31" s="3">
        <f t="shared" si="5"/>
        <v>1.7788920347884994E-3</v>
      </c>
      <c r="H31">
        <v>0.17100000000000001</v>
      </c>
      <c r="I31">
        <f t="shared" si="3"/>
        <v>0.90023693563659135</v>
      </c>
      <c r="J31" s="3">
        <f t="shared" si="4"/>
        <v>3.5417766897395636E-3</v>
      </c>
      <c r="L31">
        <v>70</v>
      </c>
      <c r="M31">
        <v>2</v>
      </c>
      <c r="N31">
        <v>0.26</v>
      </c>
      <c r="O31" s="8">
        <v>0.80824892926516856</v>
      </c>
      <c r="P31" s="8">
        <v>1.9985416574147844E-3</v>
      </c>
      <c r="Q31">
        <v>250</v>
      </c>
      <c r="R31">
        <v>2</v>
      </c>
      <c r="S31">
        <v>0.26500000000000001</v>
      </c>
      <c r="T31" s="8">
        <v>0.81598354501095383</v>
      </c>
      <c r="U31" s="8">
        <v>1.9871047408446139E-3</v>
      </c>
      <c r="W31">
        <v>280</v>
      </c>
      <c r="X31">
        <v>2</v>
      </c>
      <c r="Y31" s="3">
        <v>1.7915851273420302E-3</v>
      </c>
      <c r="Z31" s="9">
        <v>1.4342532734601965E-3</v>
      </c>
    </row>
    <row r="32" spans="1:26" x14ac:dyDescent="0.3">
      <c r="A32">
        <v>300</v>
      </c>
      <c r="B32">
        <v>0.36499999999999999</v>
      </c>
      <c r="C32">
        <f t="shared" si="0"/>
        <v>0.8544003745317531</v>
      </c>
      <c r="D32" s="3">
        <f t="shared" si="1"/>
        <v>1.5394359401087888E-3</v>
      </c>
      <c r="E32">
        <v>0.375</v>
      </c>
      <c r="F32" s="4">
        <f t="shared" si="2"/>
        <v>0.97067556643627428</v>
      </c>
      <c r="G32" s="3">
        <f t="shared" si="5"/>
        <v>1.8036864610317344E-3</v>
      </c>
      <c r="H32">
        <v>0.16600000000000001</v>
      </c>
      <c r="I32">
        <f t="shared" si="3"/>
        <v>0.88697793536248981</v>
      </c>
      <c r="J32" s="3">
        <f t="shared" si="4"/>
        <v>3.5711178302298098E-3</v>
      </c>
      <c r="L32">
        <v>80</v>
      </c>
      <c r="M32">
        <v>2</v>
      </c>
      <c r="N32">
        <v>0.312</v>
      </c>
      <c r="O32" s="9">
        <v>0.88539234127586042</v>
      </c>
      <c r="P32" s="9">
        <v>1.8951291405325326E-3</v>
      </c>
      <c r="Q32">
        <v>260</v>
      </c>
      <c r="R32">
        <v>2</v>
      </c>
      <c r="S32">
        <v>0.312</v>
      </c>
      <c r="T32" s="9">
        <v>0.88539234127586042</v>
      </c>
      <c r="U32" s="9">
        <v>1.8951291405325326E-3</v>
      </c>
      <c r="W32">
        <v>290</v>
      </c>
      <c r="X32">
        <v>2</v>
      </c>
      <c r="Y32" s="3">
        <v>1.7788920347884994E-3</v>
      </c>
      <c r="Z32" s="9">
        <v>1.4724891507462527E-3</v>
      </c>
    </row>
    <row r="33" spans="1:26" x14ac:dyDescent="0.3">
      <c r="A33">
        <v>310</v>
      </c>
      <c r="B33">
        <v>0.28499999999999998</v>
      </c>
      <c r="C33">
        <f t="shared" si="0"/>
        <v>0.75498344352707492</v>
      </c>
      <c r="D33" s="3">
        <f t="shared" si="1"/>
        <v>1.6596342864957569E-3</v>
      </c>
      <c r="E33">
        <v>0.34200000000000003</v>
      </c>
      <c r="F33" s="4">
        <f t="shared" si="2"/>
        <v>0.92698246068200252</v>
      </c>
      <c r="G33" s="3">
        <f t="shared" si="5"/>
        <v>1.8479479693427295E-3</v>
      </c>
      <c r="H33">
        <v>0.155</v>
      </c>
      <c r="I33">
        <f t="shared" si="3"/>
        <v>0.85708643461328005</v>
      </c>
      <c r="J33" s="3">
        <f t="shared" si="4"/>
        <v>3.6413484749167036E-3</v>
      </c>
      <c r="L33">
        <v>90</v>
      </c>
      <c r="M33">
        <v>2</v>
      </c>
      <c r="N33">
        <v>0.35299999999999998</v>
      </c>
      <c r="O33" s="9">
        <v>0.94177209205138057</v>
      </c>
      <c r="P33" s="9">
        <v>1.8323968987072621E-3</v>
      </c>
      <c r="Q33">
        <v>270</v>
      </c>
      <c r="R33">
        <v>2</v>
      </c>
      <c r="S33">
        <v>0.35599999999999998</v>
      </c>
      <c r="T33" s="9">
        <v>0.94576548985942865</v>
      </c>
      <c r="U33" s="9">
        <v>1.8283006186298992E-3</v>
      </c>
      <c r="W33">
        <v>300</v>
      </c>
      <c r="X33">
        <v>2</v>
      </c>
      <c r="Y33" s="3">
        <v>1.8036864610317344E-3</v>
      </c>
      <c r="Z33" s="9">
        <v>1.5394359401087888E-3</v>
      </c>
    </row>
    <row r="34" spans="1:26" x14ac:dyDescent="0.3">
      <c r="A34">
        <v>320</v>
      </c>
      <c r="B34">
        <v>0.20300000000000001</v>
      </c>
      <c r="C34">
        <f t="shared" si="0"/>
        <v>0.63718129288295966</v>
      </c>
      <c r="D34" s="3">
        <f t="shared" si="1"/>
        <v>1.8609283132867095E-3</v>
      </c>
      <c r="E34">
        <v>0.29299999999999998</v>
      </c>
      <c r="F34" s="4">
        <f t="shared" si="2"/>
        <v>0.85800985106385175</v>
      </c>
      <c r="G34" s="3">
        <f t="shared" si="5"/>
        <v>1.9292661559109641E-3</v>
      </c>
      <c r="H34">
        <v>0.157</v>
      </c>
      <c r="I34">
        <f t="shared" si="3"/>
        <v>0.86259830128738735</v>
      </c>
      <c r="J34" s="3">
        <f t="shared" si="4"/>
        <v>3.6279528330542738E-3</v>
      </c>
      <c r="L34">
        <v>100</v>
      </c>
      <c r="M34">
        <v>2</v>
      </c>
      <c r="N34">
        <v>0.38600000000000001</v>
      </c>
      <c r="O34" s="9">
        <v>0.98480924357519906</v>
      </c>
      <c r="P34" s="9">
        <v>1.790405120560308E-3</v>
      </c>
      <c r="Q34">
        <v>280</v>
      </c>
      <c r="R34">
        <v>2</v>
      </c>
      <c r="S34">
        <v>0.38500000000000001</v>
      </c>
      <c r="T34" s="9">
        <v>0.983532756656882</v>
      </c>
      <c r="U34" s="9">
        <v>1.7915851273420302E-3</v>
      </c>
      <c r="W34">
        <v>310</v>
      </c>
      <c r="X34">
        <v>2</v>
      </c>
      <c r="Y34" s="3">
        <v>1.8479479693427295E-3</v>
      </c>
      <c r="Z34" s="9">
        <v>1.6596342864957569E-3</v>
      </c>
    </row>
    <row r="35" spans="1:26" x14ac:dyDescent="0.3">
      <c r="A35">
        <v>330</v>
      </c>
      <c r="B35">
        <v>0.124</v>
      </c>
      <c r="C35">
        <f t="shared" si="0"/>
        <v>0.4979959839195493</v>
      </c>
      <c r="D35" s="3">
        <f t="shared" si="1"/>
        <v>2.2432695033178982E-3</v>
      </c>
      <c r="E35">
        <v>0.23799999999999999</v>
      </c>
      <c r="F35" s="4">
        <f t="shared" si="2"/>
        <v>0.77329809889119971</v>
      </c>
      <c r="G35" s="3">
        <f t="shared" si="5"/>
        <v>2.0536527523165944E-3</v>
      </c>
      <c r="H35">
        <v>0.16</v>
      </c>
      <c r="I35">
        <f t="shared" si="3"/>
        <v>0.87080068836821622</v>
      </c>
      <c r="J35" s="3">
        <f t="shared" si="4"/>
        <v>3.6083986570713414E-3</v>
      </c>
      <c r="L35">
        <v>110</v>
      </c>
      <c r="M35">
        <v>2</v>
      </c>
      <c r="N35">
        <v>0.39700000000000002</v>
      </c>
      <c r="O35" s="9">
        <v>0.99874292847855983</v>
      </c>
      <c r="P35" s="9">
        <v>1.7777686492994594E-3</v>
      </c>
      <c r="Q35">
        <v>290</v>
      </c>
      <c r="R35">
        <v>2</v>
      </c>
      <c r="S35">
        <v>0.39600000000000002</v>
      </c>
      <c r="T35" s="9">
        <v>0.99748427274411666</v>
      </c>
      <c r="U35" s="9">
        <v>1.7788920347884994E-3</v>
      </c>
      <c r="W35">
        <v>320</v>
      </c>
      <c r="X35">
        <v>2</v>
      </c>
      <c r="Y35" s="3">
        <v>1.9292661559109641E-3</v>
      </c>
      <c r="Z35" s="9">
        <v>1.8609283132867095E-3</v>
      </c>
    </row>
    <row r="36" spans="1:26" x14ac:dyDescent="0.3">
      <c r="A36">
        <v>340</v>
      </c>
      <c r="B36">
        <v>5.8000000000000003E-2</v>
      </c>
      <c r="C36">
        <f t="shared" si="0"/>
        <v>0.34058772731852804</v>
      </c>
      <c r="D36" s="3">
        <f t="shared" si="1"/>
        <v>3.101723658737576E-3</v>
      </c>
      <c r="E36">
        <v>0.17799999999999999</v>
      </c>
      <c r="F36" s="4">
        <f t="shared" si="2"/>
        <v>0.66875719129181899</v>
      </c>
      <c r="G36" s="3">
        <f t="shared" si="5"/>
        <v>2.2598945396860143E-3</v>
      </c>
      <c r="H36">
        <v>0.159</v>
      </c>
      <c r="I36">
        <f t="shared" si="3"/>
        <v>0.86807517092108344</v>
      </c>
      <c r="J36" s="3">
        <f t="shared" si="4"/>
        <v>3.61484640568862E-3</v>
      </c>
      <c r="L36">
        <v>120</v>
      </c>
      <c r="M36">
        <v>2</v>
      </c>
      <c r="N36">
        <v>0.378</v>
      </c>
      <c r="O36" s="9">
        <v>0.97455053420466242</v>
      </c>
      <c r="P36" s="9">
        <v>1.7999974629331989E-3</v>
      </c>
      <c r="Q36">
        <v>300</v>
      </c>
      <c r="R36">
        <v>2</v>
      </c>
      <c r="S36">
        <v>0.375</v>
      </c>
      <c r="T36" s="9">
        <v>0.97067556643627428</v>
      </c>
      <c r="U36" s="9">
        <v>1.8036864610317344E-3</v>
      </c>
      <c r="W36">
        <v>330</v>
      </c>
      <c r="X36">
        <v>2</v>
      </c>
      <c r="Y36" s="3">
        <v>2.0536527523165944E-3</v>
      </c>
      <c r="Z36" s="8">
        <v>2.2432695033178982E-3</v>
      </c>
    </row>
    <row r="37" spans="1:26" x14ac:dyDescent="0.3">
      <c r="A37">
        <v>350</v>
      </c>
      <c r="B37">
        <v>1.7000000000000001E-2</v>
      </c>
      <c r="C37">
        <f t="shared" si="0"/>
        <v>0.18439088914585774</v>
      </c>
      <c r="D37" s="3">
        <f t="shared" si="1"/>
        <v>5.5146862744749458E-3</v>
      </c>
      <c r="E37">
        <v>0.121</v>
      </c>
      <c r="F37" s="4">
        <f t="shared" si="2"/>
        <v>0.551380177828794</v>
      </c>
      <c r="G37" s="3">
        <f t="shared" si="5"/>
        <v>2.6018240634752207E-3</v>
      </c>
      <c r="H37">
        <v>0.16600000000000001</v>
      </c>
      <c r="I37">
        <f t="shared" si="3"/>
        <v>0.88697793536248981</v>
      </c>
      <c r="J37" s="3">
        <f t="shared" si="4"/>
        <v>3.5711178302298098E-3</v>
      </c>
      <c r="L37">
        <v>130</v>
      </c>
      <c r="M37">
        <v>2</v>
      </c>
      <c r="N37">
        <v>0.34300000000000003</v>
      </c>
      <c r="O37" s="9">
        <v>0.92833670897262843</v>
      </c>
      <c r="P37" s="9">
        <v>1.84649857245727E-3</v>
      </c>
      <c r="Q37">
        <v>310</v>
      </c>
      <c r="R37">
        <v>2</v>
      </c>
      <c r="S37">
        <v>0.34200000000000003</v>
      </c>
      <c r="T37" s="9">
        <v>0.92698246068200252</v>
      </c>
      <c r="U37" s="9">
        <v>1.8479479693427295E-3</v>
      </c>
      <c r="W37">
        <v>340</v>
      </c>
      <c r="X37">
        <v>2</v>
      </c>
      <c r="Y37" s="3">
        <v>2.2598945396860143E-3</v>
      </c>
      <c r="Z37" s="8">
        <v>3.101723658737576E-3</v>
      </c>
    </row>
    <row r="38" spans="1:26" x14ac:dyDescent="0.3">
      <c r="L38">
        <v>140</v>
      </c>
      <c r="M38">
        <v>2</v>
      </c>
      <c r="N38">
        <v>0.29599999999999999</v>
      </c>
      <c r="O38" s="9">
        <v>0.86239120645147116</v>
      </c>
      <c r="P38" s="9">
        <v>1.9236267686340517E-3</v>
      </c>
      <c r="Q38">
        <v>320</v>
      </c>
      <c r="R38">
        <v>2</v>
      </c>
      <c r="S38">
        <v>0.29299999999999998</v>
      </c>
      <c r="T38" s="9">
        <v>0.85800985106385175</v>
      </c>
      <c r="U38" s="9">
        <v>1.9292661559109641E-3</v>
      </c>
      <c r="W38">
        <v>350</v>
      </c>
      <c r="X38">
        <v>2</v>
      </c>
      <c r="Y38" s="3">
        <v>2.6018240634752207E-3</v>
      </c>
      <c r="Z38" s="8">
        <v>5.5146862744749458E-3</v>
      </c>
    </row>
    <row r="39" spans="1:26" x14ac:dyDescent="0.3">
      <c r="L39">
        <v>150</v>
      </c>
      <c r="M39">
        <v>2</v>
      </c>
      <c r="N39">
        <v>0.23499999999999999</v>
      </c>
      <c r="O39" s="8">
        <v>0.76840891542624146</v>
      </c>
      <c r="P39" s="8">
        <v>2.0618395033481416E-3</v>
      </c>
      <c r="Q39">
        <v>330</v>
      </c>
      <c r="R39">
        <v>2</v>
      </c>
      <c r="S39">
        <v>0.23799999999999999</v>
      </c>
      <c r="T39" s="8">
        <v>0.77329809889119971</v>
      </c>
      <c r="U39" s="8">
        <v>2.0536527523165944E-3</v>
      </c>
    </row>
    <row r="40" spans="1:26" x14ac:dyDescent="0.3">
      <c r="L40">
        <v>160</v>
      </c>
      <c r="M40">
        <v>2</v>
      </c>
      <c r="N40">
        <v>0.17699999999999999</v>
      </c>
      <c r="O40" s="8">
        <v>0.66687601403143315</v>
      </c>
      <c r="P40" s="8">
        <v>2.2643013288120364E-3</v>
      </c>
      <c r="Q40">
        <v>340</v>
      </c>
      <c r="R40">
        <v>2</v>
      </c>
      <c r="S40">
        <v>0.17799999999999999</v>
      </c>
      <c r="T40" s="8">
        <v>0.66875719129181899</v>
      </c>
      <c r="U40" s="8">
        <v>2.2598945396860143E-3</v>
      </c>
    </row>
    <row r="41" spans="1:26" x14ac:dyDescent="0.3">
      <c r="L41">
        <v>170</v>
      </c>
      <c r="M41">
        <v>2</v>
      </c>
      <c r="N41">
        <v>0.12</v>
      </c>
      <c r="O41" s="8">
        <v>0.54909702028734608</v>
      </c>
      <c r="P41" s="8">
        <v>2.6101242951838228E-3</v>
      </c>
      <c r="Q41">
        <v>350</v>
      </c>
      <c r="R41">
        <v>2</v>
      </c>
      <c r="S41">
        <v>0.121</v>
      </c>
      <c r="T41" s="8">
        <v>0.551380177828794</v>
      </c>
      <c r="U41" s="8">
        <v>2.6018240634752207E-3</v>
      </c>
    </row>
    <row r="43" spans="1:26" x14ac:dyDescent="0.3">
      <c r="L43" s="10" t="s">
        <v>13</v>
      </c>
      <c r="M43" s="10"/>
      <c r="N43" s="10"/>
      <c r="O43" s="10"/>
      <c r="P43" s="10"/>
      <c r="Q43" s="10"/>
      <c r="R43" s="10"/>
      <c r="S43" s="10"/>
      <c r="T43" s="10"/>
      <c r="U43" s="10"/>
    </row>
    <row r="44" spans="1:26" x14ac:dyDescent="0.3">
      <c r="L44" t="s">
        <v>0</v>
      </c>
      <c r="M44" t="s">
        <v>9</v>
      </c>
      <c r="N44" t="s">
        <v>1</v>
      </c>
      <c r="O44" t="s">
        <v>10</v>
      </c>
      <c r="P44" t="s">
        <v>9</v>
      </c>
      <c r="Q44" t="s">
        <v>0</v>
      </c>
      <c r="R44" t="s">
        <v>9</v>
      </c>
      <c r="S44" t="s">
        <v>1</v>
      </c>
      <c r="T44" t="s">
        <v>10</v>
      </c>
      <c r="U44" t="s">
        <v>9</v>
      </c>
    </row>
    <row r="45" spans="1:26" x14ac:dyDescent="0.3">
      <c r="L45">
        <v>0</v>
      </c>
      <c r="M45">
        <v>2</v>
      </c>
      <c r="N45">
        <v>0.17199999999999999</v>
      </c>
      <c r="O45" s="8">
        <f>SQRT(N45/0.211)</f>
        <v>0.90286537023924618</v>
      </c>
      <c r="P45" s="8">
        <f>SQRT(0.211/(4000000*0.211^3)+1/(4000000*0.211*N45))</f>
        <v>3.5360851350137584E-3</v>
      </c>
      <c r="Q45">
        <v>180</v>
      </c>
      <c r="R45">
        <v>2</v>
      </c>
      <c r="S45">
        <v>0.17299999999999999</v>
      </c>
      <c r="T45" s="8">
        <f t="shared" ref="T45:T62" si="6">SQRT(S45/0.211)</f>
        <v>0.90548617508504348</v>
      </c>
      <c r="U45" s="8">
        <f t="shared" ref="U45:U62" si="7">SQRT(0.211/(4000000*0.211^3)+1/(4000000*0.211*S45))</f>
        <v>3.5304503615783936E-3</v>
      </c>
    </row>
    <row r="46" spans="1:26" x14ac:dyDescent="0.3">
      <c r="L46">
        <v>10</v>
      </c>
      <c r="M46">
        <v>2</v>
      </c>
      <c r="N46">
        <v>0.17799999999999999</v>
      </c>
      <c r="O46" s="8">
        <f t="shared" ref="O46:O62" si="8">SQRT(N46/0.211)</f>
        <v>0.91847803225477154</v>
      </c>
      <c r="P46" s="8">
        <f t="shared" ref="P46:P62" si="9">SQRT(0.211/(4000000*0.211^3)+1/(4000000*0.211*N46))</f>
        <v>3.503098496615756E-3</v>
      </c>
      <c r="Q46">
        <v>190</v>
      </c>
      <c r="R46">
        <v>2</v>
      </c>
      <c r="S46">
        <v>0.182</v>
      </c>
      <c r="T46" s="8">
        <f t="shared" si="6"/>
        <v>0.92874067516511905</v>
      </c>
      <c r="U46" s="8">
        <f t="shared" si="7"/>
        <v>3.4821552519003333E-3</v>
      </c>
    </row>
    <row r="47" spans="1:26" x14ac:dyDescent="0.3">
      <c r="L47">
        <v>20</v>
      </c>
      <c r="M47">
        <v>2</v>
      </c>
      <c r="N47">
        <v>0.186</v>
      </c>
      <c r="O47" s="8">
        <f t="shared" si="8"/>
        <v>0.93889114793874007</v>
      </c>
      <c r="P47" s="8">
        <f t="shared" si="9"/>
        <v>3.4619941550379867E-3</v>
      </c>
      <c r="Q47">
        <v>200</v>
      </c>
      <c r="R47">
        <v>2</v>
      </c>
      <c r="S47">
        <v>0.187</v>
      </c>
      <c r="T47" s="8">
        <f t="shared" si="6"/>
        <v>0.94141166562275835</v>
      </c>
      <c r="U47" s="8">
        <f t="shared" si="7"/>
        <v>3.4570708630782257E-3</v>
      </c>
    </row>
    <row r="48" spans="1:26" x14ac:dyDescent="0.3">
      <c r="L48">
        <v>30</v>
      </c>
      <c r="M48">
        <v>2</v>
      </c>
      <c r="N48">
        <v>0.187</v>
      </c>
      <c r="O48" s="8">
        <f t="shared" si="8"/>
        <v>0.94141166562275835</v>
      </c>
      <c r="P48" s="8">
        <f t="shared" si="9"/>
        <v>3.4570708630782257E-3</v>
      </c>
      <c r="Q48">
        <v>210</v>
      </c>
      <c r="R48">
        <v>2</v>
      </c>
      <c r="S48">
        <v>0.19600000000000001</v>
      </c>
      <c r="T48" s="8">
        <f t="shared" si="6"/>
        <v>0.96379974715011996</v>
      </c>
      <c r="U48" s="8">
        <f t="shared" si="7"/>
        <v>3.414732735584295E-3</v>
      </c>
    </row>
    <row r="49" spans="12:21" x14ac:dyDescent="0.3">
      <c r="L49">
        <v>40</v>
      </c>
      <c r="M49">
        <v>2</v>
      </c>
      <c r="N49">
        <v>0.21</v>
      </c>
      <c r="O49" s="8">
        <f t="shared" si="8"/>
        <v>0.9976275174167506</v>
      </c>
      <c r="P49" s="8">
        <f t="shared" si="9"/>
        <v>3.3552041445571892E-3</v>
      </c>
      <c r="Q49">
        <v>220</v>
      </c>
      <c r="R49">
        <v>2</v>
      </c>
      <c r="S49">
        <v>0.19600000000000001</v>
      </c>
      <c r="T49" s="8">
        <f t="shared" si="6"/>
        <v>0.96379974715011996</v>
      </c>
      <c r="U49" s="8">
        <f t="shared" si="7"/>
        <v>3.414732735584295E-3</v>
      </c>
    </row>
    <row r="50" spans="12:21" x14ac:dyDescent="0.3">
      <c r="L50">
        <v>50</v>
      </c>
      <c r="M50">
        <v>2</v>
      </c>
      <c r="N50">
        <v>0.215</v>
      </c>
      <c r="O50" s="8">
        <f t="shared" si="8"/>
        <v>1.009434171192735</v>
      </c>
      <c r="P50" s="8">
        <f t="shared" si="9"/>
        <v>3.3355934982090716E-3</v>
      </c>
      <c r="Q50">
        <v>230</v>
      </c>
      <c r="R50">
        <v>2</v>
      </c>
      <c r="S50">
        <v>0.2</v>
      </c>
      <c r="T50" s="8">
        <f t="shared" si="6"/>
        <v>0.97358476702247099</v>
      </c>
      <c r="U50" s="8">
        <f t="shared" si="7"/>
        <v>3.3969836935619554E-3</v>
      </c>
    </row>
    <row r="51" spans="12:21" x14ac:dyDescent="0.3">
      <c r="L51">
        <v>60</v>
      </c>
      <c r="M51">
        <v>2</v>
      </c>
      <c r="N51">
        <v>0.217</v>
      </c>
      <c r="O51" s="8">
        <f t="shared" si="8"/>
        <v>1.0141183456369114</v>
      </c>
      <c r="P51" s="8">
        <f t="shared" si="9"/>
        <v>3.3279712562141943E-3</v>
      </c>
      <c r="Q51">
        <v>240</v>
      </c>
      <c r="R51">
        <v>2</v>
      </c>
      <c r="S51">
        <v>0.20799999999999999</v>
      </c>
      <c r="T51" s="8">
        <f t="shared" si="6"/>
        <v>0.99286554503685287</v>
      </c>
      <c r="U51" s="8">
        <f t="shared" si="7"/>
        <v>3.36327898015039E-3</v>
      </c>
    </row>
    <row r="52" spans="12:21" x14ac:dyDescent="0.3">
      <c r="L52">
        <v>70</v>
      </c>
      <c r="M52">
        <v>2</v>
      </c>
      <c r="N52">
        <v>0.21</v>
      </c>
      <c r="O52" s="8">
        <f t="shared" si="8"/>
        <v>0.9976275174167506</v>
      </c>
      <c r="P52" s="8">
        <f t="shared" si="9"/>
        <v>3.3552041445571892E-3</v>
      </c>
      <c r="Q52">
        <v>250</v>
      </c>
      <c r="R52">
        <v>2</v>
      </c>
      <c r="S52">
        <v>0.20599999999999999</v>
      </c>
      <c r="T52" s="8">
        <f t="shared" si="6"/>
        <v>0.98808062299366295</v>
      </c>
      <c r="U52" s="8">
        <f t="shared" si="7"/>
        <v>3.3714907022864625E-3</v>
      </c>
    </row>
    <row r="53" spans="12:21" x14ac:dyDescent="0.3">
      <c r="L53">
        <v>80</v>
      </c>
      <c r="M53">
        <v>2</v>
      </c>
      <c r="N53">
        <v>0.20200000000000001</v>
      </c>
      <c r="O53" s="8">
        <f t="shared" si="8"/>
        <v>0.97844058151937929</v>
      </c>
      <c r="P53" s="8">
        <f t="shared" si="9"/>
        <v>3.3883392775386051E-3</v>
      </c>
      <c r="Q53">
        <v>260</v>
      </c>
      <c r="R53">
        <v>2</v>
      </c>
      <c r="S53">
        <v>0.19800000000000001</v>
      </c>
      <c r="T53" s="8">
        <f t="shared" si="6"/>
        <v>0.96870461214573411</v>
      </c>
      <c r="U53" s="8">
        <f t="shared" si="7"/>
        <v>3.4057801340602271E-3</v>
      </c>
    </row>
    <row r="54" spans="12:21" x14ac:dyDescent="0.3">
      <c r="L54">
        <v>90</v>
      </c>
      <c r="M54">
        <v>2</v>
      </c>
      <c r="N54">
        <v>0.21</v>
      </c>
      <c r="O54" s="8">
        <f t="shared" si="8"/>
        <v>0.9976275174167506</v>
      </c>
      <c r="P54" s="8">
        <f t="shared" si="9"/>
        <v>3.3552041445571892E-3</v>
      </c>
      <c r="Q54">
        <v>270</v>
      </c>
      <c r="R54">
        <v>2</v>
      </c>
      <c r="S54">
        <v>0.19</v>
      </c>
      <c r="T54" s="8">
        <f t="shared" si="6"/>
        <v>0.9489330501406773</v>
      </c>
      <c r="U54" s="8">
        <f t="shared" si="7"/>
        <v>3.4425712291549604E-3</v>
      </c>
    </row>
    <row r="55" spans="12:21" x14ac:dyDescent="0.3">
      <c r="L55">
        <v>100</v>
      </c>
      <c r="M55">
        <v>2</v>
      </c>
      <c r="N55">
        <v>0.193</v>
      </c>
      <c r="O55" s="8">
        <f t="shared" si="8"/>
        <v>0.95639528602349466</v>
      </c>
      <c r="P55" s="8">
        <f t="shared" si="9"/>
        <v>3.4284638697384536E-3</v>
      </c>
      <c r="Q55">
        <v>280</v>
      </c>
      <c r="R55">
        <v>2</v>
      </c>
      <c r="S55">
        <v>0.18099999999999999</v>
      </c>
      <c r="T55" s="8">
        <f t="shared" si="6"/>
        <v>0.92618567534445817</v>
      </c>
      <c r="U55" s="8">
        <f t="shared" si="7"/>
        <v>3.4873159417947459E-3</v>
      </c>
    </row>
    <row r="56" spans="12:21" x14ac:dyDescent="0.3">
      <c r="L56">
        <v>110</v>
      </c>
      <c r="M56">
        <v>2</v>
      </c>
      <c r="N56">
        <v>0.183</v>
      </c>
      <c r="O56" s="8">
        <f t="shared" si="8"/>
        <v>0.93128866534445276</v>
      </c>
      <c r="P56" s="8">
        <f t="shared" si="9"/>
        <v>3.4770434285180951E-3</v>
      </c>
      <c r="Q56">
        <v>290</v>
      </c>
      <c r="R56">
        <v>2</v>
      </c>
      <c r="S56">
        <v>0.17100000000000001</v>
      </c>
      <c r="T56" s="8">
        <f t="shared" si="6"/>
        <v>0.90023693563659135</v>
      </c>
      <c r="U56" s="8">
        <f t="shared" si="7"/>
        <v>3.5417766897395636E-3</v>
      </c>
    </row>
    <row r="57" spans="12:21" x14ac:dyDescent="0.3">
      <c r="L57">
        <v>120</v>
      </c>
      <c r="M57">
        <v>2</v>
      </c>
      <c r="N57">
        <v>0.17799999999999999</v>
      </c>
      <c r="O57" s="8">
        <f t="shared" si="8"/>
        <v>0.91847803225477154</v>
      </c>
      <c r="P57" s="8">
        <f t="shared" si="9"/>
        <v>3.503098496615756E-3</v>
      </c>
      <c r="Q57">
        <v>300</v>
      </c>
      <c r="R57">
        <v>2</v>
      </c>
      <c r="S57">
        <v>0.16600000000000001</v>
      </c>
      <c r="T57" s="8">
        <f t="shared" si="6"/>
        <v>0.88697793536248981</v>
      </c>
      <c r="U57" s="8">
        <f t="shared" si="7"/>
        <v>3.5711178302298098E-3</v>
      </c>
    </row>
    <row r="58" spans="12:21" x14ac:dyDescent="0.3">
      <c r="L58">
        <v>130</v>
      </c>
      <c r="M58">
        <v>2</v>
      </c>
      <c r="N58">
        <v>0.17499999999999999</v>
      </c>
      <c r="O58" s="8">
        <f t="shared" si="8"/>
        <v>0.91070515879505387</v>
      </c>
      <c r="P58" s="8">
        <f t="shared" si="9"/>
        <v>3.5193477097811851E-3</v>
      </c>
      <c r="Q58">
        <v>310</v>
      </c>
      <c r="R58">
        <v>2</v>
      </c>
      <c r="S58">
        <v>0.155</v>
      </c>
      <c r="T58" s="8">
        <f t="shared" si="6"/>
        <v>0.85708643461328005</v>
      </c>
      <c r="U58" s="8">
        <f t="shared" si="7"/>
        <v>3.6413484749167036E-3</v>
      </c>
    </row>
    <row r="59" spans="12:21" x14ac:dyDescent="0.3">
      <c r="L59">
        <v>140</v>
      </c>
      <c r="M59">
        <v>2</v>
      </c>
      <c r="N59">
        <v>0.17599999999999999</v>
      </c>
      <c r="O59" s="8">
        <f t="shared" si="8"/>
        <v>0.91330346695324394</v>
      </c>
      <c r="P59" s="8">
        <f t="shared" si="9"/>
        <v>3.5138781512707149E-3</v>
      </c>
      <c r="Q59">
        <v>320</v>
      </c>
      <c r="R59">
        <v>2</v>
      </c>
      <c r="S59">
        <v>0.157</v>
      </c>
      <c r="T59" s="8">
        <f t="shared" si="6"/>
        <v>0.86259830128738735</v>
      </c>
      <c r="U59" s="8">
        <f t="shared" si="7"/>
        <v>3.6279528330542738E-3</v>
      </c>
    </row>
    <row r="60" spans="12:21" x14ac:dyDescent="0.3">
      <c r="L60">
        <v>150</v>
      </c>
      <c r="M60">
        <v>2</v>
      </c>
      <c r="N60">
        <v>0.16500000000000001</v>
      </c>
      <c r="O60" s="8">
        <f t="shared" si="8"/>
        <v>0.88430227938585249</v>
      </c>
      <c r="P60" s="8">
        <f t="shared" si="9"/>
        <v>3.5771693370916535E-3</v>
      </c>
      <c r="Q60">
        <v>330</v>
      </c>
      <c r="R60">
        <v>2</v>
      </c>
      <c r="S60">
        <v>0.16</v>
      </c>
      <c r="T60" s="8">
        <f t="shared" si="6"/>
        <v>0.87080068836821622</v>
      </c>
      <c r="U60" s="8">
        <f t="shared" si="7"/>
        <v>3.6083986570713414E-3</v>
      </c>
    </row>
    <row r="61" spans="12:21" x14ac:dyDescent="0.3">
      <c r="L61">
        <v>160</v>
      </c>
      <c r="M61">
        <v>2</v>
      </c>
      <c r="N61">
        <v>0.16700000000000001</v>
      </c>
      <c r="O61" s="8">
        <f t="shared" si="8"/>
        <v>0.8896455441988097</v>
      </c>
      <c r="P61" s="8">
        <f t="shared" si="9"/>
        <v>3.5651287083821163E-3</v>
      </c>
      <c r="Q61">
        <v>340</v>
      </c>
      <c r="R61">
        <v>2</v>
      </c>
      <c r="S61">
        <v>0.159</v>
      </c>
      <c r="T61" s="8">
        <f t="shared" si="6"/>
        <v>0.86807517092108344</v>
      </c>
      <c r="U61" s="8">
        <f t="shared" si="7"/>
        <v>3.61484640568862E-3</v>
      </c>
    </row>
    <row r="62" spans="12:21" x14ac:dyDescent="0.3">
      <c r="L62">
        <v>170</v>
      </c>
      <c r="M62">
        <v>2</v>
      </c>
      <c r="N62">
        <v>0.17</v>
      </c>
      <c r="O62" s="8">
        <f t="shared" si="8"/>
        <v>0.89760080425068101</v>
      </c>
      <c r="P62" s="8">
        <f t="shared" si="9"/>
        <v>3.5475259107944036E-3</v>
      </c>
      <c r="Q62">
        <v>350</v>
      </c>
      <c r="R62">
        <v>2</v>
      </c>
      <c r="S62">
        <v>0.16600000000000001</v>
      </c>
      <c r="T62" s="8">
        <f t="shared" si="6"/>
        <v>0.88697793536248981</v>
      </c>
      <c r="U62" s="8">
        <f t="shared" si="7"/>
        <v>3.5711178302298098E-3</v>
      </c>
    </row>
  </sheetData>
  <mergeCells count="4">
    <mergeCell ref="L43:U43"/>
    <mergeCell ref="W1:Z1"/>
    <mergeCell ref="L1:U1"/>
    <mergeCell ref="L22:U2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2"/>
  <sheetViews>
    <sheetView workbookViewId="0">
      <selection activeCell="B20" sqref="B20"/>
    </sheetView>
  </sheetViews>
  <sheetFormatPr defaultRowHeight="13.5" x14ac:dyDescent="0.3"/>
  <sheetData>
    <row r="2" spans="1:2" x14ac:dyDescent="0.3">
      <c r="A2">
        <v>0.317</v>
      </c>
      <c r="B2">
        <v>74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xinyi lu</dc:creator>
  <cp:lastModifiedBy>hyb_2001</cp:lastModifiedBy>
  <dcterms:created xsi:type="dcterms:W3CDTF">2020-11-07T07:38:00Z</dcterms:created>
  <dcterms:modified xsi:type="dcterms:W3CDTF">2020-11-12T02:46:00Z</dcterms:modified>
</cp:coreProperties>
</file>