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lott/root/files/projs/hybo/eda/public-hybohat/"/>
    </mc:Choice>
  </mc:AlternateContent>
  <xr:revisionPtr revIDLastSave="0" documentId="13_ncr:1_{0D8DCC85-FD48-8641-A22B-BD6204C253BB}" xr6:coauthVersionLast="45" xr6:coauthVersionMax="45" xr10:uidLastSave="{00000000-0000-0000-0000-000000000000}"/>
  <bookViews>
    <workbookView xWindow="51200" yWindow="4700" windowWidth="38400" windowHeight="17240" xr2:uid="{FED97CF3-E78D-5548-AD60-DA55E01ED936}"/>
  </bookViews>
  <sheets>
    <sheet name="BOM" sheetId="2" r:id="rId1"/>
  </sheets>
  <definedNames>
    <definedName name="hybohat" localSheetId="0">BOM!$C$1:$S$32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2" l="1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18" i="2"/>
  <c r="R17" i="2"/>
  <c r="R16" i="2"/>
  <c r="R15" i="2"/>
  <c r="Q20" i="2" l="1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18" i="2"/>
  <c r="Q17" i="2"/>
  <c r="Q16" i="2"/>
  <c r="Q15" i="2"/>
  <c r="R39" i="2" l="1"/>
  <c r="R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D63D8D-DD32-AE4C-AB18-AA43AB6E95A9}" name="hybohat" type="6" refreshedVersion="6" deleted="1" background="1" saveData="1">
    <textPr sourceFile="/files/projs/hybo/eda/hybohat/hybohat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<sst xmlns="http://schemas.openxmlformats.org/spreadsheetml/2006/main" count="199" uniqueCount="135">
  <si>
    <t>Ref</t>
  </si>
  <si>
    <t>Value</t>
  </si>
  <si>
    <t>Cmp name</t>
  </si>
  <si>
    <t xml:space="preserve">A1, </t>
  </si>
  <si>
    <t>ASSY_SENSOR_LIDAR</t>
  </si>
  <si>
    <t xml:space="preserve">J1, </t>
  </si>
  <si>
    <t>DC-PWR-IN</t>
  </si>
  <si>
    <t>Screw_Terminal_01x02</t>
  </si>
  <si>
    <t xml:space="preserve">J2, J4, J5, </t>
  </si>
  <si>
    <t>IO_JACK_M03</t>
  </si>
  <si>
    <t xml:space="preserve">J3, </t>
  </si>
  <si>
    <t>IO_JACK_M07</t>
  </si>
  <si>
    <t xml:space="preserve">J6, </t>
  </si>
  <si>
    <t>CONN_1x8</t>
  </si>
  <si>
    <t>IO_JACK_M2x01B</t>
  </si>
  <si>
    <t xml:space="preserve">JP2DD1, </t>
  </si>
  <si>
    <t>DD_I2C_SEL</t>
  </si>
  <si>
    <t>IO_JACK_M2x04B</t>
  </si>
  <si>
    <t xml:space="preserve">JP2EE1, </t>
  </si>
  <si>
    <t>EE_ASYNC_SEL</t>
  </si>
  <si>
    <t xml:space="preserve">JP2NN1, </t>
  </si>
  <si>
    <t>NN_I2C_SEL</t>
  </si>
  <si>
    <t xml:space="preserve">JP3DD1, </t>
  </si>
  <si>
    <t>DD_ASYNC_SEL</t>
  </si>
  <si>
    <t>IO_JACK_M2x08B</t>
  </si>
  <si>
    <t xml:space="preserve">JP3NN1, </t>
  </si>
  <si>
    <t>NN_ASYNC_SEL</t>
  </si>
  <si>
    <t>IO_JACK_M2x10B</t>
  </si>
  <si>
    <t xml:space="preserve">JP4DD1, </t>
  </si>
  <si>
    <t>DD_SPI_SEL</t>
  </si>
  <si>
    <t xml:space="preserve">JP4NN1, </t>
  </si>
  <si>
    <t>NN_SPI_SEL</t>
  </si>
  <si>
    <t>IO_JACK_M2x12B</t>
  </si>
  <si>
    <t>IO_JACK_M2x08B_SENSOR</t>
  </si>
  <si>
    <t>EE_F1x19_J2</t>
  </si>
  <si>
    <t>IO_JACK_F19</t>
  </si>
  <si>
    <t xml:space="preserve">XA3GPIO1, </t>
  </si>
  <si>
    <t>RR_F2x20_GPIO</t>
  </si>
  <si>
    <t>IO_JACK_F2x20B</t>
  </si>
  <si>
    <t>BB_F1x15_J1</t>
  </si>
  <si>
    <t>IO_JACK_F15</t>
  </si>
  <si>
    <t>DD_F2x25_P1</t>
  </si>
  <si>
    <t>IO_JACK_F2x25</t>
  </si>
  <si>
    <t xml:space="preserve">XA6CN7, </t>
  </si>
  <si>
    <t>NN_M2x10_CN7</t>
  </si>
  <si>
    <t>IO_JACK_M2x10B_NN429ZI</t>
  </si>
  <si>
    <t xml:space="preserve">XA6CN8, </t>
  </si>
  <si>
    <t>NN_M2x8_CN8</t>
  </si>
  <si>
    <t>IO_JACK_M2x08B_NN429ZI</t>
  </si>
  <si>
    <t xml:space="preserve">XA6CN9, </t>
  </si>
  <si>
    <t>NN_M2x15_CN9</t>
  </si>
  <si>
    <t>IO_JACK_M2x15B_NN429ZI</t>
  </si>
  <si>
    <t xml:space="preserve">XA6CN10, </t>
  </si>
  <si>
    <t>NN_M2x17_CN10</t>
  </si>
  <si>
    <t>IO_JACK_M2x17B_NN429ZI</t>
  </si>
  <si>
    <t>FN</t>
  </si>
  <si>
    <t>M2x10</t>
  </si>
  <si>
    <t>JP1</t>
  </si>
  <si>
    <t>PWR-SEL</t>
  </si>
  <si>
    <t>M2x04</t>
  </si>
  <si>
    <t>M2x08</t>
  </si>
  <si>
    <t>M2x12</t>
  </si>
  <si>
    <t>F1x19</t>
  </si>
  <si>
    <t>F2x20</t>
  </si>
  <si>
    <t>F1x15</t>
  </si>
  <si>
    <t>F2x25</t>
  </si>
  <si>
    <t>M2x15</t>
  </si>
  <si>
    <t>M2x17</t>
  </si>
  <si>
    <t>M1x08</t>
  </si>
  <si>
    <t>M1x03</t>
  </si>
  <si>
    <t>M1x07</t>
  </si>
  <si>
    <t>Printed circuit board, Hybohat</t>
  </si>
  <si>
    <t>Hybo</t>
  </si>
  <si>
    <t>PCB</t>
  </si>
  <si>
    <t>CON</t>
  </si>
  <si>
    <t>Molex</t>
  </si>
  <si>
    <t>STM32F429ZI Nucleo, Arduino Uno &amp; Leonardo</t>
  </si>
  <si>
    <t>A6</t>
  </si>
  <si>
    <t>STM32F4 Discovery</t>
  </si>
  <si>
    <t>A5</t>
  </si>
  <si>
    <t>Arduino Nano (and STM32F103 Nano form-factor)</t>
  </si>
  <si>
    <t>A4</t>
  </si>
  <si>
    <t>Raspberry Pi &amp; Pi Zero</t>
  </si>
  <si>
    <t>A3</t>
  </si>
  <si>
    <t>ESP32</t>
  </si>
  <si>
    <t>A2</t>
  </si>
  <si>
    <t>iLidar Sensor</t>
  </si>
  <si>
    <t>ASY</t>
  </si>
  <si>
    <t>PartNumber</t>
  </si>
  <si>
    <t>Manufacturer</t>
  </si>
  <si>
    <t>P/N 127580</t>
  </si>
  <si>
    <t>HYBOHAT ASSEMBLY</t>
  </si>
  <si>
    <t>Module</t>
  </si>
  <si>
    <t>EE</t>
  </si>
  <si>
    <t>RR</t>
  </si>
  <si>
    <t>BB</t>
  </si>
  <si>
    <t>DD</t>
  </si>
  <si>
    <t>NN</t>
  </si>
  <si>
    <t>Connector, Barrier Strip, #6032, 0.325 in pitch, 2 pos'n</t>
  </si>
  <si>
    <t>Connector, Plug, Wafer Pico-Blade, SMD R/A,1.25 mm pitch,  8-pos'n</t>
  </si>
  <si>
    <t>XA2J2, XA2J3</t>
  </si>
  <si>
    <t>JP6</t>
  </si>
  <si>
    <t>EE
Qty</t>
  </si>
  <si>
    <t>RR
Qty</t>
  </si>
  <si>
    <t>BB
Qty</t>
  </si>
  <si>
    <t>DD
Qty</t>
  </si>
  <si>
    <t>NN
Qty</t>
  </si>
  <si>
    <t>Comm
Code</t>
  </si>
  <si>
    <t>XA4J1, XA4J2</t>
  </si>
  <si>
    <t>XA5P1, XA5P2</t>
  </si>
  <si>
    <t>ALL
Qty</t>
  </si>
  <si>
    <t>M1</t>
  </si>
  <si>
    <t>M2</t>
  </si>
  <si>
    <t>Connector, Shorting Jumper, 0.1 in. pitch</t>
  </si>
  <si>
    <t>Header, Pin, Vertical, 0.1 in. pitch, 0.12/0.23 in head/tail, 1x3 pos'n</t>
  </si>
  <si>
    <t>Header, Pin, Vertical, 0.1 in. pitch, 0.12/0.23 in head/tail, 1x7 pos'n</t>
  </si>
  <si>
    <t>Header, Pin, Vertical, 0.1 in. pitch, 0.12/0.23 in head/tail, 2x10 pos'n</t>
  </si>
  <si>
    <t>Header, Pin, Vertical, 0.1 in. pitch, 0.12/0.23 in head/tail, 2x8 pos'n</t>
  </si>
  <si>
    <t>Header, Socket, Vertical, 0.1 in. pitch, 0.12/0.23 in head/tail, 1x19 pos'n</t>
  </si>
  <si>
    <t>Header, Pin, Vertical, 0.1 in. pitch, 0.12/0.23 in head/tail, 2x4 pos'n</t>
  </si>
  <si>
    <t>Header, Socket, Vertical, 0.1 in. pitch, 0.12/0.23 in head/tail, 2x20 pos'n</t>
  </si>
  <si>
    <t>Header, Socket, Vertical, 0.1 in. pitch, 0.12/0.23 in head/tail, 2x15 pos'n</t>
  </si>
  <si>
    <t>Header, Socket, Vertical, 0.1 in. pitch, 0.12/0.23 in head/tail, 2x25 pos'n</t>
  </si>
  <si>
    <t>Header, Pin, Vertical, 0.1 in. pitch, 0.12/0.23 in head/tail, 2x15 pos'n</t>
  </si>
  <si>
    <t>Header, Pin, Vertical, 0.1 in. pitch, 0.12/0.23 in head/tail, 2x17 pos'n</t>
  </si>
  <si>
    <t>Header, Pin, Vertical, 0.1 in. pitch, 0.12/0.23 in head/tail, 2x12 pos'n</t>
  </si>
  <si>
    <t>LK1-LK17</t>
  </si>
  <si>
    <t>Sullins</t>
  </si>
  <si>
    <t>QPC02SXGN-RC</t>
  </si>
  <si>
    <t>2x40 qty 4, e.g., Sullins 11636 family, PRPC040DAAN-RC or equivalent</t>
  </si>
  <si>
    <t>1x40 qty 1, e.g., Sullins 11635 family, PRPC040SAAN-RC or equivalent</t>
  </si>
  <si>
    <t>PPPC201LFBN-RC</t>
  </si>
  <si>
    <t>PPPC252LFBN-RC</t>
  </si>
  <si>
    <t>PPPC202LFBN-RC</t>
  </si>
  <si>
    <t>PPPC151LFBN-RC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</si>
</sst>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1"/>
    <xf numFmtId="0" fontId="1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/>
    </xf>
    <xf numFmtId="0" fontId="2" fillId="0" borderId="7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left"/>
    </xf>
    <xf numFmtId="0" fontId="1" fillId="0" borderId="10" xfId="0" applyFont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9" xfId="0" applyFont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right"/>
    </xf>
    <xf numFmtId="0" fontId="0" fillId="0" borderId="0" xfId="0" applyFill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right"/>
    </xf>
    <xf numFmtId="0" fontId="0" fillId="0" borderId="14" xfId="0" applyBorder="1"/>
    <xf numFmtId="0" fontId="0" fillId="2" borderId="16" xfId="0" applyFill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right"/>
    </xf>
    <xf numFmtId="0" fontId="0" fillId="0" borderId="19" xfId="0" applyBorder="1"/>
    <xf numFmtId="0" fontId="2" fillId="0" borderId="13" xfId="0" applyFont="1" applyBorder="1"/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0" fontId="2" fillId="0" borderId="9" xfId="0" applyFont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2" fillId="0" borderId="18" xfId="0" applyFont="1" applyBorder="1"/>
    <xf numFmtId="0" fontId="1" fillId="0" borderId="20" xfId="0" applyFont="1" applyBorder="1" applyAlignment="1">
      <alignment horizontal="center"/>
    </xf>
    <xf numFmtId="0" fontId="0" fillId="0" borderId="21" xfId="0" applyBorder="1"/>
    <xf numFmtId="0" fontId="0" fillId="2" borderId="22" xfId="0" applyFill="1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4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right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left"/>
    </xf>
    <xf numFmtId="0" fontId="0" fillId="0" borderId="29" xfId="0" applyBorder="1" applyAlignment="1">
      <alignment horizontal="right"/>
    </xf>
    <xf numFmtId="0" fontId="0" fillId="0" borderId="30" xfId="0" applyBorder="1"/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3" borderId="19" xfId="0" applyFill="1" applyBorder="1" applyAlignment="1">
      <alignment horizontal="left"/>
    </xf>
    <xf numFmtId="0" fontId="0" fillId="0" borderId="12" xfId="0" applyBorder="1"/>
    <xf numFmtId="0" fontId="0" fillId="0" borderId="15" xfId="0" applyBorder="1"/>
    <xf numFmtId="0" fontId="0" fillId="0" borderId="15" xfId="0" applyFill="1" applyBorder="1"/>
    <xf numFmtId="0" fontId="0" fillId="0" borderId="17" xfId="0" applyBorder="1"/>
    <xf numFmtId="0" fontId="0" fillId="0" borderId="13" xfId="0" applyFill="1" applyBorder="1"/>
    <xf numFmtId="0" fontId="0" fillId="0" borderId="8" xfId="0" applyBorder="1"/>
    <xf numFmtId="0" fontId="0" fillId="0" borderId="9" xfId="0" applyFill="1" applyBorder="1"/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35</xdr:row>
      <xdr:rowOff>127000</xdr:rowOff>
    </xdr:from>
    <xdr:to>
      <xdr:col>15</xdr:col>
      <xdr:colOff>419100</xdr:colOff>
      <xdr:row>39</xdr:row>
      <xdr:rowOff>50800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D202CED-2D20-8A47-A902-4776ECD8ED35}"/>
            </a:ext>
          </a:extLst>
        </xdr:cNvPr>
        <xdr:cNvCxnSpPr/>
      </xdr:nvCxnSpPr>
      <xdr:spPr>
        <a:xfrm>
          <a:off x="431800" y="7607300"/>
          <a:ext cx="11010900" cy="749300"/>
        </a:xfrm>
        <a:prstGeom prst="line">
          <a:avLst/>
        </a:prstGeom>
        <a:ln w="508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ybohat" connectionId="1" xr16:uid="{E8D26DD6-51D7-EA4C-A942-7276937BBC0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E8B4-C17B-C941-A802-EB49C9615736}">
  <dimension ref="B1:W44"/>
  <sheetViews>
    <sheetView tabSelected="1" topLeftCell="A7" zoomScaleNormal="100" workbookViewId="0">
      <selection activeCell="S39" sqref="S39"/>
    </sheetView>
  </sheetViews>
  <sheetFormatPr baseColWidth="10" defaultRowHeight="16" x14ac:dyDescent="0.2"/>
  <cols>
    <col min="1" max="1" width="3" customWidth="1"/>
    <col min="2" max="2" width="4.33203125" style="2" customWidth="1"/>
    <col min="3" max="3" width="19" bestFit="1" customWidth="1"/>
    <col min="4" max="9" width="4.1640625" style="2" bestFit="1" customWidth="1"/>
    <col min="10" max="10" width="6.83203125" style="2" customWidth="1"/>
    <col min="11" max="11" width="12.6640625" bestFit="1" customWidth="1"/>
    <col min="12" max="12" width="23.33203125" style="4" customWidth="1"/>
    <col min="13" max="13" width="19.1640625" bestFit="1" customWidth="1"/>
    <col min="14" max="14" width="24" bestFit="1" customWidth="1"/>
    <col min="15" max="15" width="7.33203125" style="2" bestFit="1" customWidth="1"/>
    <col min="16" max="16" width="7.33203125" customWidth="1"/>
    <col min="17" max="17" width="4" style="2" customWidth="1"/>
    <col min="18" max="18" width="4.6640625" style="21" customWidth="1"/>
    <col min="19" max="19" width="72.1640625" customWidth="1"/>
  </cols>
  <sheetData>
    <row r="1" spans="2:23" s="1" customFormat="1" x14ac:dyDescent="0.2">
      <c r="B1" s="91" t="s">
        <v>91</v>
      </c>
      <c r="C1" s="92"/>
      <c r="D1" s="6"/>
      <c r="E1" s="6"/>
      <c r="F1" s="6"/>
      <c r="G1" s="6"/>
      <c r="H1" s="6"/>
      <c r="I1" s="6"/>
      <c r="J1" s="6"/>
      <c r="L1" s="6"/>
      <c r="O1" s="3"/>
      <c r="Q1" s="3"/>
      <c r="R1" s="20"/>
    </row>
    <row r="2" spans="2:23" s="1" customFormat="1" x14ac:dyDescent="0.2">
      <c r="B2" s="93" t="s">
        <v>90</v>
      </c>
      <c r="C2" s="94"/>
      <c r="D2" s="6"/>
      <c r="E2" s="6"/>
      <c r="F2" s="6"/>
      <c r="G2" s="6"/>
      <c r="H2" s="6"/>
      <c r="I2" s="6"/>
      <c r="J2" s="6"/>
      <c r="L2" s="6"/>
      <c r="O2" s="3"/>
      <c r="Q2" s="3"/>
      <c r="R2" s="20"/>
    </row>
    <row r="3" spans="2:23" s="1" customFormat="1" ht="17" thickBot="1" x14ac:dyDescent="0.25">
      <c r="B3" s="89">
        <v>44146</v>
      </c>
      <c r="C3" s="90"/>
      <c r="D3" s="6"/>
      <c r="E3" s="6"/>
      <c r="F3" s="6"/>
      <c r="G3" s="6"/>
      <c r="H3" s="6"/>
      <c r="I3" s="6"/>
      <c r="J3" s="6"/>
      <c r="L3" s="6"/>
      <c r="O3" s="3"/>
      <c r="Q3" s="3"/>
      <c r="R3" s="20"/>
    </row>
    <row r="4" spans="2:23" s="1" customFormat="1" x14ac:dyDescent="0.2">
      <c r="B4" s="3"/>
      <c r="D4" s="6"/>
      <c r="E4" s="6"/>
      <c r="F4" s="6"/>
      <c r="G4" s="6"/>
      <c r="H4" s="6"/>
      <c r="I4" s="6"/>
      <c r="J4" s="6"/>
      <c r="L4" s="6"/>
      <c r="O4" s="3"/>
      <c r="Q4" s="3"/>
      <c r="R4" s="20"/>
    </row>
    <row r="5" spans="2:23" ht="17" thickBot="1" x14ac:dyDescent="0.25">
      <c r="D5" s="4"/>
      <c r="E5" s="4"/>
      <c r="F5" s="4"/>
      <c r="G5" s="4"/>
      <c r="H5" s="4"/>
      <c r="I5" s="4"/>
      <c r="J5" s="4"/>
    </row>
    <row r="6" spans="2:23" s="1" customFormat="1" ht="36" customHeight="1" thickBot="1" x14ac:dyDescent="0.25">
      <c r="B6" s="54" t="s">
        <v>55</v>
      </c>
      <c r="C6" s="11" t="s">
        <v>0</v>
      </c>
      <c r="D6" s="12" t="s">
        <v>110</v>
      </c>
      <c r="E6" s="12" t="s">
        <v>102</v>
      </c>
      <c r="F6" s="12" t="s">
        <v>103</v>
      </c>
      <c r="G6" s="12" t="s">
        <v>104</v>
      </c>
      <c r="H6" s="12" t="s">
        <v>105</v>
      </c>
      <c r="I6" s="12" t="s">
        <v>106</v>
      </c>
      <c r="J6" s="12" t="s">
        <v>107</v>
      </c>
      <c r="K6" s="11" t="s">
        <v>89</v>
      </c>
      <c r="L6" s="13" t="s">
        <v>88</v>
      </c>
      <c r="M6" s="11" t="s">
        <v>1</v>
      </c>
      <c r="N6" s="11" t="s">
        <v>2</v>
      </c>
      <c r="O6" s="19" t="s">
        <v>92</v>
      </c>
      <c r="P6" s="11"/>
      <c r="Q6" s="19"/>
      <c r="R6" s="22"/>
      <c r="S6" s="14"/>
    </row>
    <row r="7" spans="2:23" x14ac:dyDescent="0.2">
      <c r="B7" s="58">
        <v>1</v>
      </c>
      <c r="C7" s="55" t="s">
        <v>3</v>
      </c>
      <c r="D7" s="31">
        <v>1</v>
      </c>
      <c r="E7" s="31">
        <v>1</v>
      </c>
      <c r="F7" s="31">
        <v>1</v>
      </c>
      <c r="G7" s="31">
        <v>1</v>
      </c>
      <c r="H7" s="31">
        <v>1</v>
      </c>
      <c r="I7" s="31">
        <v>1</v>
      </c>
      <c r="J7" s="31" t="s">
        <v>87</v>
      </c>
      <c r="K7" s="30" t="s">
        <v>72</v>
      </c>
      <c r="L7" s="32">
        <v>127290</v>
      </c>
      <c r="M7" s="30" t="s">
        <v>4</v>
      </c>
      <c r="N7" s="30" t="s">
        <v>4</v>
      </c>
      <c r="O7" s="31"/>
      <c r="P7" s="30"/>
      <c r="Q7" s="31"/>
      <c r="R7" s="33"/>
      <c r="S7" s="34" t="s">
        <v>86</v>
      </c>
    </row>
    <row r="8" spans="2:23" x14ac:dyDescent="0.2">
      <c r="B8" s="59">
        <v>2</v>
      </c>
      <c r="C8" s="56" t="s">
        <v>85</v>
      </c>
      <c r="D8" s="17"/>
      <c r="E8" s="17">
        <v>1</v>
      </c>
      <c r="F8" s="15"/>
      <c r="G8" s="15"/>
      <c r="H8" s="15"/>
      <c r="I8" s="15"/>
      <c r="J8" s="15" t="s">
        <v>87</v>
      </c>
      <c r="K8" s="16"/>
      <c r="L8" s="18"/>
      <c r="M8" s="16"/>
      <c r="N8" s="16"/>
      <c r="O8" s="15"/>
      <c r="P8" s="16"/>
      <c r="Q8" s="15"/>
      <c r="R8" s="23"/>
      <c r="S8" s="35" t="s">
        <v>84</v>
      </c>
    </row>
    <row r="9" spans="2:23" x14ac:dyDescent="0.2">
      <c r="B9" s="59">
        <v>3</v>
      </c>
      <c r="C9" s="56" t="s">
        <v>83</v>
      </c>
      <c r="D9" s="17"/>
      <c r="E9" s="17"/>
      <c r="F9" s="17">
        <v>1</v>
      </c>
      <c r="G9" s="15"/>
      <c r="H9" s="15"/>
      <c r="I9" s="15"/>
      <c r="J9" s="15" t="s">
        <v>87</v>
      </c>
      <c r="K9" s="16"/>
      <c r="L9" s="18"/>
      <c r="M9" s="16"/>
      <c r="N9" s="16"/>
      <c r="O9" s="15"/>
      <c r="P9" s="16"/>
      <c r="Q9" s="15"/>
      <c r="R9" s="23"/>
      <c r="S9" s="35" t="s">
        <v>82</v>
      </c>
    </row>
    <row r="10" spans="2:23" x14ac:dyDescent="0.2">
      <c r="B10" s="59">
        <v>4</v>
      </c>
      <c r="C10" s="56" t="s">
        <v>81</v>
      </c>
      <c r="D10" s="17"/>
      <c r="E10" s="17"/>
      <c r="F10" s="17"/>
      <c r="G10" s="17">
        <v>1</v>
      </c>
      <c r="H10" s="15"/>
      <c r="I10" s="15"/>
      <c r="J10" s="15" t="s">
        <v>87</v>
      </c>
      <c r="K10" s="16"/>
      <c r="L10" s="18"/>
      <c r="M10" s="16"/>
      <c r="N10" s="16"/>
      <c r="O10" s="15"/>
      <c r="P10" s="16"/>
      <c r="Q10" s="15"/>
      <c r="R10" s="23"/>
      <c r="S10" s="35" t="s">
        <v>80</v>
      </c>
    </row>
    <row r="11" spans="2:23" x14ac:dyDescent="0.2">
      <c r="B11" s="59">
        <v>5</v>
      </c>
      <c r="C11" s="56" t="s">
        <v>79</v>
      </c>
      <c r="D11" s="17"/>
      <c r="E11" s="17"/>
      <c r="F11" s="17"/>
      <c r="G11" s="17"/>
      <c r="H11" s="17">
        <v>1</v>
      </c>
      <c r="I11" s="15"/>
      <c r="J11" s="15" t="s">
        <v>87</v>
      </c>
      <c r="K11" s="16"/>
      <c r="L11" s="18"/>
      <c r="M11" s="16"/>
      <c r="N11" s="16"/>
      <c r="O11" s="15"/>
      <c r="P11" s="16"/>
      <c r="Q11" s="15"/>
      <c r="R11" s="23"/>
      <c r="S11" s="35" t="s">
        <v>78</v>
      </c>
    </row>
    <row r="12" spans="2:23" x14ac:dyDescent="0.2">
      <c r="B12" s="59">
        <v>6</v>
      </c>
      <c r="C12" s="56" t="s">
        <v>77</v>
      </c>
      <c r="D12" s="17"/>
      <c r="E12" s="17"/>
      <c r="F12" s="17"/>
      <c r="G12" s="17"/>
      <c r="H12" s="17"/>
      <c r="I12" s="17">
        <v>1</v>
      </c>
      <c r="J12" s="15" t="s">
        <v>87</v>
      </c>
      <c r="K12" s="16"/>
      <c r="L12" s="18"/>
      <c r="M12" s="16"/>
      <c r="N12" s="16"/>
      <c r="O12" s="15"/>
      <c r="P12" s="16"/>
      <c r="Q12" s="15"/>
      <c r="R12" s="23"/>
      <c r="S12" s="35" t="s">
        <v>76</v>
      </c>
    </row>
    <row r="13" spans="2:23" x14ac:dyDescent="0.2">
      <c r="B13" s="59">
        <v>7</v>
      </c>
      <c r="C13" s="57" t="s">
        <v>5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 t="s">
        <v>74</v>
      </c>
      <c r="K13" s="8" t="s">
        <v>75</v>
      </c>
      <c r="L13" s="9">
        <v>387007502</v>
      </c>
      <c r="M13" s="9" t="s">
        <v>6</v>
      </c>
      <c r="N13" s="8" t="s">
        <v>7</v>
      </c>
      <c r="O13" s="7"/>
      <c r="P13" s="8"/>
      <c r="Q13" s="7"/>
      <c r="R13" s="24"/>
      <c r="S13" s="36" t="s">
        <v>98</v>
      </c>
      <c r="U13" s="5"/>
      <c r="W13" s="5"/>
    </row>
    <row r="14" spans="2:23" ht="17" thickBot="1" x14ac:dyDescent="0.25">
      <c r="B14" s="65">
        <v>8</v>
      </c>
      <c r="C14" s="66" t="s">
        <v>12</v>
      </c>
      <c r="D14" s="67">
        <v>1</v>
      </c>
      <c r="E14" s="67">
        <v>1</v>
      </c>
      <c r="F14" s="67">
        <v>1</v>
      </c>
      <c r="G14" s="67">
        <v>1</v>
      </c>
      <c r="H14" s="67">
        <v>1</v>
      </c>
      <c r="I14" s="67">
        <v>1</v>
      </c>
      <c r="J14" s="67" t="s">
        <v>74</v>
      </c>
      <c r="K14" s="68" t="s">
        <v>75</v>
      </c>
      <c r="L14" s="69">
        <v>532610871</v>
      </c>
      <c r="M14" s="68" t="s">
        <v>13</v>
      </c>
      <c r="N14" s="68" t="s">
        <v>13</v>
      </c>
      <c r="O14" s="67"/>
      <c r="P14" s="68" t="s">
        <v>68</v>
      </c>
      <c r="Q14" s="67"/>
      <c r="R14" s="70"/>
      <c r="S14" s="71" t="s">
        <v>99</v>
      </c>
      <c r="W14" s="5"/>
    </row>
    <row r="15" spans="2:23" x14ac:dyDescent="0.2">
      <c r="B15" s="72">
        <v>9</v>
      </c>
      <c r="C15" s="82" t="s">
        <v>8</v>
      </c>
      <c r="D15" s="31">
        <v>3</v>
      </c>
      <c r="E15" s="31">
        <v>3</v>
      </c>
      <c r="F15" s="31">
        <v>3</v>
      </c>
      <c r="G15" s="31">
        <v>3</v>
      </c>
      <c r="H15" s="31">
        <v>3</v>
      </c>
      <c r="I15" s="31">
        <v>3</v>
      </c>
      <c r="J15" s="31" t="s">
        <v>74</v>
      </c>
      <c r="K15" s="30"/>
      <c r="L15" s="32"/>
      <c r="M15" s="30" t="s">
        <v>9</v>
      </c>
      <c r="N15" s="30" t="s">
        <v>9</v>
      </c>
      <c r="O15" s="31"/>
      <c r="P15" s="30" t="s">
        <v>69</v>
      </c>
      <c r="Q15" s="31" t="str">
        <f t="shared" ref="Q15:Q35" si="0">MID($P15,1,2)</f>
        <v>M1</v>
      </c>
      <c r="R15" s="33">
        <f>VALUE(RIGHT($P15,2))*$D15</f>
        <v>9</v>
      </c>
      <c r="S15" s="45" t="s">
        <v>114</v>
      </c>
    </row>
    <row r="16" spans="2:23" x14ac:dyDescent="0.2">
      <c r="B16" s="73">
        <v>10</v>
      </c>
      <c r="C16" s="83" t="s">
        <v>10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 t="s">
        <v>74</v>
      </c>
      <c r="K16" s="8"/>
      <c r="L16" s="9"/>
      <c r="M16" s="8" t="s">
        <v>11</v>
      </c>
      <c r="N16" s="8" t="s">
        <v>11</v>
      </c>
      <c r="O16" s="7"/>
      <c r="P16" s="8" t="s">
        <v>70</v>
      </c>
      <c r="Q16" s="7" t="str">
        <f t="shared" si="0"/>
        <v>M1</v>
      </c>
      <c r="R16" s="24">
        <f>VALUE(RIGHT($P16,2))*$D16</f>
        <v>7</v>
      </c>
      <c r="S16" s="37" t="s">
        <v>115</v>
      </c>
    </row>
    <row r="17" spans="2:19" x14ac:dyDescent="0.2">
      <c r="B17" s="73">
        <v>11</v>
      </c>
      <c r="C17" s="83" t="s">
        <v>57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 t="s">
        <v>74</v>
      </c>
      <c r="K17" s="8"/>
      <c r="L17" s="9"/>
      <c r="M17" s="8" t="s">
        <v>58</v>
      </c>
      <c r="N17" s="8" t="s">
        <v>14</v>
      </c>
      <c r="O17" s="7"/>
      <c r="P17" s="8" t="s">
        <v>56</v>
      </c>
      <c r="Q17" s="7" t="str">
        <f t="shared" si="0"/>
        <v>M2</v>
      </c>
      <c r="R17" s="24">
        <f>VALUE(RIGHT($P17,2))*$D17</f>
        <v>10</v>
      </c>
      <c r="S17" s="37" t="s">
        <v>116</v>
      </c>
    </row>
    <row r="18" spans="2:19" x14ac:dyDescent="0.2">
      <c r="B18" s="73">
        <v>12</v>
      </c>
      <c r="C18" s="83" t="s">
        <v>101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 t="s">
        <v>74</v>
      </c>
      <c r="K18" s="8"/>
      <c r="L18" s="9"/>
      <c r="M18" s="8" t="s">
        <v>24</v>
      </c>
      <c r="N18" s="8" t="s">
        <v>33</v>
      </c>
      <c r="O18" s="7"/>
      <c r="P18" s="8" t="s">
        <v>60</v>
      </c>
      <c r="Q18" s="7" t="str">
        <f t="shared" si="0"/>
        <v>M2</v>
      </c>
      <c r="R18" s="24">
        <f>VALUE(RIGHT($P18,2))*$D18</f>
        <v>8</v>
      </c>
      <c r="S18" s="37" t="s">
        <v>117</v>
      </c>
    </row>
    <row r="19" spans="2:19" s="29" customFormat="1" x14ac:dyDescent="0.2">
      <c r="B19" s="73">
        <v>13</v>
      </c>
      <c r="C19" s="84" t="s">
        <v>126</v>
      </c>
      <c r="D19" s="27">
        <v>17</v>
      </c>
      <c r="E19" s="27">
        <v>17</v>
      </c>
      <c r="F19" s="27">
        <v>17</v>
      </c>
      <c r="G19" s="27">
        <v>17</v>
      </c>
      <c r="H19" s="27">
        <v>17</v>
      </c>
      <c r="I19" s="27">
        <v>17</v>
      </c>
      <c r="J19" s="25" t="s">
        <v>74</v>
      </c>
      <c r="K19" s="26" t="s">
        <v>127</v>
      </c>
      <c r="L19" s="26" t="s">
        <v>128</v>
      </c>
      <c r="M19" s="26"/>
      <c r="N19" s="26"/>
      <c r="O19" s="25"/>
      <c r="P19" s="26"/>
      <c r="Q19" s="25"/>
      <c r="R19" s="28"/>
      <c r="S19" s="38" t="s">
        <v>113</v>
      </c>
    </row>
    <row r="20" spans="2:19" ht="17" thickBot="1" x14ac:dyDescent="0.25">
      <c r="B20" s="74">
        <v>14</v>
      </c>
      <c r="C20" s="85"/>
      <c r="D20" s="40">
        <v>1</v>
      </c>
      <c r="E20" s="40">
        <v>1</v>
      </c>
      <c r="F20" s="40">
        <v>1</v>
      </c>
      <c r="G20" s="40">
        <v>1</v>
      </c>
      <c r="H20" s="40">
        <v>1</v>
      </c>
      <c r="I20" s="40">
        <v>1</v>
      </c>
      <c r="J20" s="40" t="s">
        <v>73</v>
      </c>
      <c r="K20" s="39" t="s">
        <v>72</v>
      </c>
      <c r="L20" s="41">
        <v>127581</v>
      </c>
      <c r="M20" s="39"/>
      <c r="N20" s="39"/>
      <c r="O20" s="40"/>
      <c r="P20" s="39"/>
      <c r="Q20" s="40" t="str">
        <f>MID($P20,1,2)</f>
        <v/>
      </c>
      <c r="R20" s="42"/>
      <c r="S20" s="43" t="s">
        <v>71</v>
      </c>
    </row>
    <row r="21" spans="2:19" x14ac:dyDescent="0.2">
      <c r="B21" s="76">
        <v>15</v>
      </c>
      <c r="C21" s="82" t="s">
        <v>100</v>
      </c>
      <c r="D21" s="31">
        <v>2</v>
      </c>
      <c r="E21" s="31">
        <v>2</v>
      </c>
      <c r="F21" s="31"/>
      <c r="G21" s="31"/>
      <c r="H21" s="31"/>
      <c r="I21" s="31"/>
      <c r="J21" s="31" t="s">
        <v>74</v>
      </c>
      <c r="K21" s="86" t="s">
        <v>127</v>
      </c>
      <c r="L21" s="32" t="s">
        <v>131</v>
      </c>
      <c r="M21" s="30" t="s">
        <v>34</v>
      </c>
      <c r="N21" s="30" t="s">
        <v>35</v>
      </c>
      <c r="O21" s="31" t="s">
        <v>93</v>
      </c>
      <c r="P21" s="44" t="s">
        <v>62</v>
      </c>
      <c r="Q21" s="31" t="str">
        <f t="shared" si="0"/>
        <v>F1</v>
      </c>
      <c r="R21" s="33">
        <f t="shared" ref="R21:R35" si="1">VALUE(RIGHT($P21,2))*$D21</f>
        <v>38</v>
      </c>
      <c r="S21" s="45" t="s">
        <v>118</v>
      </c>
    </row>
    <row r="22" spans="2:19" ht="17" thickBot="1" x14ac:dyDescent="0.25">
      <c r="B22" s="74">
        <v>16</v>
      </c>
      <c r="C22" s="85" t="s">
        <v>18</v>
      </c>
      <c r="D22" s="40">
        <v>1</v>
      </c>
      <c r="E22" s="40">
        <v>1</v>
      </c>
      <c r="F22" s="40"/>
      <c r="G22" s="40"/>
      <c r="H22" s="40"/>
      <c r="I22" s="40"/>
      <c r="J22" s="40" t="s">
        <v>74</v>
      </c>
      <c r="K22" s="39"/>
      <c r="L22" s="41"/>
      <c r="M22" s="39" t="s">
        <v>19</v>
      </c>
      <c r="N22" s="39" t="s">
        <v>17</v>
      </c>
      <c r="O22" s="40" t="s">
        <v>93</v>
      </c>
      <c r="P22" s="39" t="s">
        <v>59</v>
      </c>
      <c r="Q22" s="40" t="str">
        <f t="shared" si="0"/>
        <v>M2</v>
      </c>
      <c r="R22" s="42">
        <f t="shared" si="1"/>
        <v>4</v>
      </c>
      <c r="S22" s="46" t="s">
        <v>119</v>
      </c>
    </row>
    <row r="23" spans="2:19" ht="17" thickBot="1" x14ac:dyDescent="0.25">
      <c r="B23" s="77">
        <v>17</v>
      </c>
      <c r="C23" s="87" t="s">
        <v>36</v>
      </c>
      <c r="D23" s="48">
        <v>1</v>
      </c>
      <c r="E23" s="48"/>
      <c r="F23" s="48">
        <v>1</v>
      </c>
      <c r="G23" s="48"/>
      <c r="H23" s="48"/>
      <c r="I23" s="48"/>
      <c r="J23" s="48" t="s">
        <v>74</v>
      </c>
      <c r="K23" s="88" t="s">
        <v>127</v>
      </c>
      <c r="L23" s="49" t="s">
        <v>133</v>
      </c>
      <c r="M23" s="47" t="s">
        <v>37</v>
      </c>
      <c r="N23" s="47" t="s">
        <v>38</v>
      </c>
      <c r="O23" s="48" t="s">
        <v>94</v>
      </c>
      <c r="P23" s="50" t="s">
        <v>63</v>
      </c>
      <c r="Q23" s="48" t="str">
        <f t="shared" si="0"/>
        <v>F2</v>
      </c>
      <c r="R23" s="51">
        <f t="shared" si="1"/>
        <v>20</v>
      </c>
      <c r="S23" s="52" t="s">
        <v>120</v>
      </c>
    </row>
    <row r="24" spans="2:19" ht="17" thickBot="1" x14ac:dyDescent="0.25">
      <c r="B24" s="77">
        <v>18</v>
      </c>
      <c r="C24" s="87" t="s">
        <v>108</v>
      </c>
      <c r="D24" s="48">
        <v>2</v>
      </c>
      <c r="E24" s="48"/>
      <c r="F24" s="48"/>
      <c r="G24" s="48">
        <v>2</v>
      </c>
      <c r="H24" s="48"/>
      <c r="I24" s="48"/>
      <c r="J24" s="48" t="s">
        <v>74</v>
      </c>
      <c r="K24" s="88" t="s">
        <v>127</v>
      </c>
      <c r="L24" s="49" t="s">
        <v>134</v>
      </c>
      <c r="M24" s="47" t="s">
        <v>39</v>
      </c>
      <c r="N24" s="47" t="s">
        <v>40</v>
      </c>
      <c r="O24" s="48" t="s">
        <v>95</v>
      </c>
      <c r="P24" s="50" t="s">
        <v>64</v>
      </c>
      <c r="Q24" s="48" t="str">
        <f t="shared" si="0"/>
        <v>F1</v>
      </c>
      <c r="R24" s="51">
        <f t="shared" si="1"/>
        <v>30</v>
      </c>
      <c r="S24" s="52" t="s">
        <v>121</v>
      </c>
    </row>
    <row r="25" spans="2:19" x14ac:dyDescent="0.2">
      <c r="B25" s="76">
        <v>19</v>
      </c>
      <c r="C25" s="82" t="s">
        <v>109</v>
      </c>
      <c r="D25" s="31">
        <v>2</v>
      </c>
      <c r="E25" s="31"/>
      <c r="F25" s="31"/>
      <c r="G25" s="31"/>
      <c r="H25" s="31">
        <v>2</v>
      </c>
      <c r="I25" s="31"/>
      <c r="J25" s="31" t="s">
        <v>74</v>
      </c>
      <c r="K25" s="86" t="s">
        <v>127</v>
      </c>
      <c r="L25" s="32" t="s">
        <v>132</v>
      </c>
      <c r="M25" s="30" t="s">
        <v>41</v>
      </c>
      <c r="N25" s="30" t="s">
        <v>42</v>
      </c>
      <c r="O25" s="31" t="s">
        <v>96</v>
      </c>
      <c r="P25" s="44" t="s">
        <v>65</v>
      </c>
      <c r="Q25" s="31" t="str">
        <f t="shared" si="0"/>
        <v>F2</v>
      </c>
      <c r="R25" s="33">
        <f t="shared" si="1"/>
        <v>50</v>
      </c>
      <c r="S25" s="45" t="s">
        <v>122</v>
      </c>
    </row>
    <row r="26" spans="2:19" x14ac:dyDescent="0.2">
      <c r="B26" s="73">
        <v>20</v>
      </c>
      <c r="C26" s="83" t="s">
        <v>15</v>
      </c>
      <c r="D26" s="7">
        <v>1</v>
      </c>
      <c r="E26" s="7"/>
      <c r="F26" s="7"/>
      <c r="G26" s="7"/>
      <c r="H26" s="7">
        <v>1</v>
      </c>
      <c r="I26" s="7"/>
      <c r="J26" s="7" t="s">
        <v>74</v>
      </c>
      <c r="K26" s="8"/>
      <c r="L26" s="9"/>
      <c r="M26" s="8" t="s">
        <v>16</v>
      </c>
      <c r="N26" s="8" t="s">
        <v>17</v>
      </c>
      <c r="O26" s="7" t="s">
        <v>96</v>
      </c>
      <c r="P26" s="8" t="s">
        <v>59</v>
      </c>
      <c r="Q26" s="7" t="str">
        <f t="shared" si="0"/>
        <v>M2</v>
      </c>
      <c r="R26" s="24">
        <f t="shared" si="1"/>
        <v>4</v>
      </c>
      <c r="S26" s="37" t="s">
        <v>119</v>
      </c>
    </row>
    <row r="27" spans="2:19" x14ac:dyDescent="0.2">
      <c r="B27" s="73">
        <v>21</v>
      </c>
      <c r="C27" s="83" t="s">
        <v>22</v>
      </c>
      <c r="D27" s="7">
        <v>1</v>
      </c>
      <c r="E27" s="7"/>
      <c r="F27" s="7"/>
      <c r="G27" s="7"/>
      <c r="H27" s="7">
        <v>1</v>
      </c>
      <c r="I27" s="7"/>
      <c r="J27" s="7" t="s">
        <v>74</v>
      </c>
      <c r="K27" s="8"/>
      <c r="L27" s="9"/>
      <c r="M27" s="8" t="s">
        <v>23</v>
      </c>
      <c r="N27" s="8" t="s">
        <v>24</v>
      </c>
      <c r="O27" s="7" t="s">
        <v>96</v>
      </c>
      <c r="P27" s="8" t="s">
        <v>60</v>
      </c>
      <c r="Q27" s="7" t="str">
        <f t="shared" si="0"/>
        <v>M2</v>
      </c>
      <c r="R27" s="24">
        <f t="shared" si="1"/>
        <v>8</v>
      </c>
      <c r="S27" s="37" t="s">
        <v>117</v>
      </c>
    </row>
    <row r="28" spans="2:19" ht="17" thickBot="1" x14ac:dyDescent="0.25">
      <c r="B28" s="74">
        <v>22</v>
      </c>
      <c r="C28" s="85" t="s">
        <v>28</v>
      </c>
      <c r="D28" s="40">
        <v>1</v>
      </c>
      <c r="E28" s="40"/>
      <c r="F28" s="40"/>
      <c r="G28" s="40"/>
      <c r="H28" s="40">
        <v>1</v>
      </c>
      <c r="I28" s="40"/>
      <c r="J28" s="40" t="s">
        <v>74</v>
      </c>
      <c r="K28" s="39"/>
      <c r="L28" s="41"/>
      <c r="M28" s="39" t="s">
        <v>29</v>
      </c>
      <c r="N28" s="39" t="s">
        <v>24</v>
      </c>
      <c r="O28" s="40" t="s">
        <v>96</v>
      </c>
      <c r="P28" s="39" t="s">
        <v>60</v>
      </c>
      <c r="Q28" s="40" t="str">
        <f t="shared" si="0"/>
        <v>M2</v>
      </c>
      <c r="R28" s="42">
        <f t="shared" si="1"/>
        <v>8</v>
      </c>
      <c r="S28" s="46" t="s">
        <v>117</v>
      </c>
    </row>
    <row r="29" spans="2:19" x14ac:dyDescent="0.2">
      <c r="B29" s="75">
        <v>23</v>
      </c>
      <c r="C29" s="82" t="s">
        <v>43</v>
      </c>
      <c r="D29" s="31">
        <v>1</v>
      </c>
      <c r="E29" s="31"/>
      <c r="F29" s="31"/>
      <c r="G29" s="31"/>
      <c r="H29" s="31"/>
      <c r="I29" s="31">
        <v>1</v>
      </c>
      <c r="J29" s="31" t="s">
        <v>74</v>
      </c>
      <c r="K29" s="30"/>
      <c r="L29" s="32"/>
      <c r="M29" s="30" t="s">
        <v>44</v>
      </c>
      <c r="N29" s="30" t="s">
        <v>45</v>
      </c>
      <c r="O29" s="31" t="s">
        <v>97</v>
      </c>
      <c r="P29" s="44" t="s">
        <v>56</v>
      </c>
      <c r="Q29" s="31" t="str">
        <f t="shared" si="0"/>
        <v>M2</v>
      </c>
      <c r="R29" s="33">
        <f t="shared" si="1"/>
        <v>10</v>
      </c>
      <c r="S29" s="45" t="s">
        <v>116</v>
      </c>
    </row>
    <row r="30" spans="2:19" x14ac:dyDescent="0.2">
      <c r="B30" s="73">
        <v>24</v>
      </c>
      <c r="C30" s="83" t="s">
        <v>46</v>
      </c>
      <c r="D30" s="7">
        <v>1</v>
      </c>
      <c r="E30" s="7"/>
      <c r="F30" s="7"/>
      <c r="G30" s="7"/>
      <c r="H30" s="7"/>
      <c r="I30" s="7">
        <v>1</v>
      </c>
      <c r="J30" s="7" t="s">
        <v>74</v>
      </c>
      <c r="K30" s="8"/>
      <c r="L30" s="9"/>
      <c r="M30" s="8" t="s">
        <v>47</v>
      </c>
      <c r="N30" s="8" t="s">
        <v>48</v>
      </c>
      <c r="O30" s="7" t="s">
        <v>97</v>
      </c>
      <c r="P30" s="10" t="s">
        <v>60</v>
      </c>
      <c r="Q30" s="7" t="str">
        <f t="shared" si="0"/>
        <v>M2</v>
      </c>
      <c r="R30" s="24">
        <f t="shared" si="1"/>
        <v>8</v>
      </c>
      <c r="S30" s="37" t="s">
        <v>117</v>
      </c>
    </row>
    <row r="31" spans="2:19" x14ac:dyDescent="0.2">
      <c r="B31" s="73">
        <v>25</v>
      </c>
      <c r="C31" s="83" t="s">
        <v>49</v>
      </c>
      <c r="D31" s="7">
        <v>1</v>
      </c>
      <c r="E31" s="7"/>
      <c r="F31" s="7"/>
      <c r="G31" s="7"/>
      <c r="H31" s="7"/>
      <c r="I31" s="7">
        <v>1</v>
      </c>
      <c r="J31" s="7" t="s">
        <v>74</v>
      </c>
      <c r="K31" s="8"/>
      <c r="L31" s="9"/>
      <c r="M31" s="8" t="s">
        <v>50</v>
      </c>
      <c r="N31" s="8" t="s">
        <v>51</v>
      </c>
      <c r="O31" s="7" t="s">
        <v>97</v>
      </c>
      <c r="P31" s="10" t="s">
        <v>66</v>
      </c>
      <c r="Q31" s="7" t="str">
        <f t="shared" si="0"/>
        <v>M2</v>
      </c>
      <c r="R31" s="24">
        <f t="shared" si="1"/>
        <v>15</v>
      </c>
      <c r="S31" s="37" t="s">
        <v>123</v>
      </c>
    </row>
    <row r="32" spans="2:19" x14ac:dyDescent="0.2">
      <c r="B32" s="73">
        <v>26</v>
      </c>
      <c r="C32" s="83" t="s">
        <v>52</v>
      </c>
      <c r="D32" s="7">
        <v>1</v>
      </c>
      <c r="E32" s="7"/>
      <c r="F32" s="7"/>
      <c r="G32" s="7"/>
      <c r="H32" s="7"/>
      <c r="I32" s="7">
        <v>1</v>
      </c>
      <c r="J32" s="7" t="s">
        <v>74</v>
      </c>
      <c r="K32" s="8"/>
      <c r="L32" s="9"/>
      <c r="M32" s="8" t="s">
        <v>53</v>
      </c>
      <c r="N32" s="8" t="s">
        <v>54</v>
      </c>
      <c r="O32" s="7" t="s">
        <v>97</v>
      </c>
      <c r="P32" s="10" t="s">
        <v>67</v>
      </c>
      <c r="Q32" s="7" t="str">
        <f t="shared" si="0"/>
        <v>M2</v>
      </c>
      <c r="R32" s="24">
        <f t="shared" si="1"/>
        <v>17</v>
      </c>
      <c r="S32" s="37" t="s">
        <v>124</v>
      </c>
    </row>
    <row r="33" spans="2:19" x14ac:dyDescent="0.2">
      <c r="B33" s="73">
        <v>27</v>
      </c>
      <c r="C33" s="83" t="s">
        <v>20</v>
      </c>
      <c r="D33" s="7">
        <v>1</v>
      </c>
      <c r="E33" s="7"/>
      <c r="F33" s="7"/>
      <c r="G33" s="7"/>
      <c r="H33" s="7"/>
      <c r="I33" s="7">
        <v>1</v>
      </c>
      <c r="J33" s="7" t="s">
        <v>74</v>
      </c>
      <c r="K33" s="8"/>
      <c r="L33" s="9"/>
      <c r="M33" s="8" t="s">
        <v>21</v>
      </c>
      <c r="N33" s="8" t="s">
        <v>17</v>
      </c>
      <c r="O33" s="7" t="s">
        <v>97</v>
      </c>
      <c r="P33" s="8" t="s">
        <v>59</v>
      </c>
      <c r="Q33" s="7" t="str">
        <f t="shared" si="0"/>
        <v>M2</v>
      </c>
      <c r="R33" s="24">
        <f t="shared" si="1"/>
        <v>4</v>
      </c>
      <c r="S33" s="37" t="s">
        <v>124</v>
      </c>
    </row>
    <row r="34" spans="2:19" x14ac:dyDescent="0.2">
      <c r="B34" s="73">
        <v>28</v>
      </c>
      <c r="C34" s="83" t="s">
        <v>25</v>
      </c>
      <c r="D34" s="7">
        <v>1</v>
      </c>
      <c r="E34" s="7"/>
      <c r="F34" s="7"/>
      <c r="G34" s="7"/>
      <c r="H34" s="7"/>
      <c r="I34" s="7">
        <v>1</v>
      </c>
      <c r="J34" s="7" t="s">
        <v>74</v>
      </c>
      <c r="K34" s="8"/>
      <c r="L34" s="9"/>
      <c r="M34" s="8" t="s">
        <v>26</v>
      </c>
      <c r="N34" s="8" t="s">
        <v>27</v>
      </c>
      <c r="O34" s="7" t="s">
        <v>97</v>
      </c>
      <c r="P34" s="10" t="s">
        <v>56</v>
      </c>
      <c r="Q34" s="7" t="str">
        <f t="shared" si="0"/>
        <v>M2</v>
      </c>
      <c r="R34" s="24">
        <f t="shared" si="1"/>
        <v>10</v>
      </c>
      <c r="S34" s="37" t="s">
        <v>116</v>
      </c>
    </row>
    <row r="35" spans="2:19" ht="17" thickBot="1" x14ac:dyDescent="0.25">
      <c r="B35" s="74">
        <v>29</v>
      </c>
      <c r="C35" s="85" t="s">
        <v>30</v>
      </c>
      <c r="D35" s="40">
        <v>1</v>
      </c>
      <c r="E35" s="40"/>
      <c r="F35" s="40"/>
      <c r="G35" s="40"/>
      <c r="H35" s="40"/>
      <c r="I35" s="40">
        <v>1</v>
      </c>
      <c r="J35" s="40" t="s">
        <v>74</v>
      </c>
      <c r="K35" s="39"/>
      <c r="L35" s="41"/>
      <c r="M35" s="39" t="s">
        <v>31</v>
      </c>
      <c r="N35" s="39" t="s">
        <v>32</v>
      </c>
      <c r="O35" s="40" t="s">
        <v>97</v>
      </c>
      <c r="P35" s="53" t="s">
        <v>61</v>
      </c>
      <c r="Q35" s="40" t="str">
        <f t="shared" si="0"/>
        <v>M2</v>
      </c>
      <c r="R35" s="42">
        <f t="shared" si="1"/>
        <v>12</v>
      </c>
      <c r="S35" s="46" t="s">
        <v>125</v>
      </c>
    </row>
    <row r="38" spans="2:19" ht="17" thickBot="1" x14ac:dyDescent="0.25"/>
    <row r="39" spans="2:19" x14ac:dyDescent="0.2">
      <c r="Q39" s="60" t="s">
        <v>111</v>
      </c>
      <c r="R39" s="61">
        <f>SUMIF($Q$7:$Q$35,$Q39,$R$7:$R$35)</f>
        <v>16</v>
      </c>
      <c r="S39" s="62" t="s">
        <v>130</v>
      </c>
    </row>
    <row r="40" spans="2:19" ht="17" thickBot="1" x14ac:dyDescent="0.25">
      <c r="Q40" s="63" t="s">
        <v>112</v>
      </c>
      <c r="R40" s="64">
        <f>SUMIF($Q$7:$Q$35,$Q40,$R$7:$R$35)</f>
        <v>118</v>
      </c>
      <c r="S40" s="81" t="s">
        <v>129</v>
      </c>
    </row>
    <row r="41" spans="2:19" x14ac:dyDescent="0.2">
      <c r="Q41" s="78"/>
      <c r="R41" s="79"/>
      <c r="S41" s="80"/>
    </row>
    <row r="42" spans="2:19" x14ac:dyDescent="0.2">
      <c r="Q42" s="78"/>
      <c r="R42" s="79"/>
      <c r="S42" s="80"/>
    </row>
    <row r="43" spans="2:19" x14ac:dyDescent="0.2">
      <c r="S43" s="4"/>
    </row>
    <row r="44" spans="2:19" x14ac:dyDescent="0.2">
      <c r="S44" s="4"/>
    </row>
  </sheetData>
  <mergeCells count="3">
    <mergeCell ref="B3:C3"/>
    <mergeCell ref="B1:C1"/>
    <mergeCell ref="B2:C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BOM!hybohat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Microsoft Office User</cp:lastModifiedBy>
  <dcterms:created xsi:type="dcterms:W3CDTF">2019-12-20T09:19:14Z</dcterms:created>
  <dcterms:modified xsi:type="dcterms:W3CDTF">2020-11-11T05:49:59Z</dcterms:modified>
</cp:coreProperties>
</file>