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lott/root/files/projs/hybo/eda/public-hybohat/"/>
    </mc:Choice>
  </mc:AlternateContent>
  <xr:revisionPtr revIDLastSave="0" documentId="13_ncr:1_{2EC96E3F-4CF6-204D-B193-EA414625FCAE}" xr6:coauthVersionLast="45" xr6:coauthVersionMax="45" xr10:uidLastSave="{00000000-0000-0000-0000-000000000000}"/>
  <bookViews>
    <workbookView xWindow="51340" yWindow="4720" windowWidth="36180" windowHeight="18400" xr2:uid="{FED97CF3-E78D-5548-AD60-DA55E01ED936}"/>
  </bookViews>
  <sheets>
    <sheet name="BOM" sheetId="2" r:id="rId1"/>
    <sheet name="BOM-COLORS" sheetId="3" r:id="rId2"/>
  </sheets>
  <definedNames>
    <definedName name="hybohat" localSheetId="0">BOM!$C$1:$S$34</definedName>
    <definedName name="hybohat" localSheetId="1">'BOM-COLORS'!$C$1:$U$38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6" i="3" l="1"/>
  <c r="T45" i="3"/>
  <c r="T41" i="3"/>
  <c r="S41" i="3"/>
  <c r="R41" i="3"/>
  <c r="T40" i="3"/>
  <c r="S40" i="3"/>
  <c r="R40" i="3"/>
  <c r="T39" i="3"/>
  <c r="S39" i="3"/>
  <c r="R39" i="3"/>
  <c r="T38" i="3"/>
  <c r="S38" i="3"/>
  <c r="R38" i="3"/>
  <c r="T37" i="3"/>
  <c r="S37" i="3"/>
  <c r="R37" i="3"/>
  <c r="T36" i="3"/>
  <c r="S36" i="3"/>
  <c r="R36" i="3"/>
  <c r="T35" i="3"/>
  <c r="S35" i="3"/>
  <c r="R35" i="3"/>
  <c r="T34" i="3"/>
  <c r="S34" i="3"/>
  <c r="R34" i="3"/>
  <c r="T33" i="3"/>
  <c r="S33" i="3"/>
  <c r="R33" i="3"/>
  <c r="T32" i="3"/>
  <c r="S32" i="3"/>
  <c r="R32" i="3"/>
  <c r="T31" i="3"/>
  <c r="S31" i="3"/>
  <c r="R31" i="3"/>
  <c r="T30" i="3"/>
  <c r="S30" i="3"/>
  <c r="R30" i="3"/>
  <c r="T29" i="3"/>
  <c r="S29" i="3"/>
  <c r="R29" i="3"/>
  <c r="T28" i="3"/>
  <c r="S28" i="3"/>
  <c r="R28" i="3"/>
  <c r="T27" i="3"/>
  <c r="S27" i="3"/>
  <c r="R27" i="3"/>
  <c r="S26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T46" i="3" s="1"/>
  <c r="R16" i="3"/>
  <c r="T15" i="3"/>
  <c r="S15" i="3"/>
  <c r="R15" i="3"/>
  <c r="T83" i="3" s="1"/>
  <c r="T58" i="3" l="1"/>
  <c r="T55" i="3"/>
  <c r="T60" i="3"/>
  <c r="T65" i="3"/>
  <c r="T70" i="3"/>
  <c r="T75" i="3"/>
  <c r="T80" i="3"/>
  <c r="T61" i="3"/>
  <c r="T66" i="3"/>
  <c r="T71" i="3"/>
  <c r="T76" i="3"/>
  <c r="T81" i="3"/>
  <c r="T57" i="3"/>
  <c r="T62" i="3"/>
  <c r="T67" i="3"/>
  <c r="T72" i="3"/>
  <c r="T77" i="3"/>
  <c r="T82" i="3"/>
  <c r="T63" i="3"/>
  <c r="T68" i="3"/>
  <c r="T73" i="3"/>
  <c r="T78" i="3"/>
  <c r="R17" i="2"/>
  <c r="Q17" i="2"/>
  <c r="R16" i="2"/>
  <c r="Q16" i="2"/>
  <c r="R37" i="2" l="1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0" i="2"/>
  <c r="R19" i="2"/>
  <c r="R18" i="2"/>
  <c r="R15" i="2"/>
  <c r="Q22" i="2" l="1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0" i="2"/>
  <c r="Q19" i="2"/>
  <c r="Q18" i="2"/>
  <c r="Q15" i="2"/>
  <c r="R47" i="2" l="1"/>
  <c r="R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ED7D30-30E6-8D4C-B5B3-623808C19CE5}" name="hybohat" type="6" refreshedVersion="6" deleted="1" background="1" saveData="1">
    <textPr sourceFile="/files/projs/hybo/eda/hybohat/hyboha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<sst xmlns="http://schemas.openxmlformats.org/spreadsheetml/2006/main" count="542" uniqueCount="191">
  <si>
    <t>Ref</t>
  </si>
  <si>
    <t>Value</t>
  </si>
  <si>
    <t>Cmp name</t>
  </si>
  <si>
    <t xml:space="preserve">A1, </t>
  </si>
  <si>
    <t>ASSY_SENSOR_LIDAR</t>
  </si>
  <si>
    <t xml:space="preserve">J1, </t>
  </si>
  <si>
    <t>DC-PWR-IN</t>
  </si>
  <si>
    <t>Screw_Terminal_01x02</t>
  </si>
  <si>
    <t>IO_JACK_M03</t>
  </si>
  <si>
    <t xml:space="preserve">J3, </t>
  </si>
  <si>
    <t>IO_JACK_M07</t>
  </si>
  <si>
    <t xml:space="preserve">J6, </t>
  </si>
  <si>
    <t>CONN_1x8</t>
  </si>
  <si>
    <t>IO_JACK_M2x01B</t>
  </si>
  <si>
    <t xml:space="preserve">JP2DD1, </t>
  </si>
  <si>
    <t>DD_I2C_SEL</t>
  </si>
  <si>
    <t>IO_JACK_M2x04B</t>
  </si>
  <si>
    <t xml:space="preserve">JP2EE1, </t>
  </si>
  <si>
    <t>EE_ASYNC_SEL</t>
  </si>
  <si>
    <t xml:space="preserve">JP2NN1, </t>
  </si>
  <si>
    <t>NN_I2C_SEL</t>
  </si>
  <si>
    <t xml:space="preserve">JP3DD1, </t>
  </si>
  <si>
    <t>DD_ASYNC_SEL</t>
  </si>
  <si>
    <t>IO_JACK_M2x08B</t>
  </si>
  <si>
    <t xml:space="preserve">JP3NN1, </t>
  </si>
  <si>
    <t>NN_ASYNC_SEL</t>
  </si>
  <si>
    <t>IO_JACK_M2x10B</t>
  </si>
  <si>
    <t xml:space="preserve">JP4DD1, </t>
  </si>
  <si>
    <t>DD_SPI_SEL</t>
  </si>
  <si>
    <t xml:space="preserve">JP4NN1, </t>
  </si>
  <si>
    <t>NN_SPI_SEL</t>
  </si>
  <si>
    <t>IO_JACK_M2x12B</t>
  </si>
  <si>
    <t>IO_JACK_M2x08B_SENSOR</t>
  </si>
  <si>
    <t>EE_F1x19_J2</t>
  </si>
  <si>
    <t>IO_JACK_F19</t>
  </si>
  <si>
    <t xml:space="preserve">XA3GPIO1, </t>
  </si>
  <si>
    <t>RR_F2x20_GPIO</t>
  </si>
  <si>
    <t>IO_JACK_F2x20B</t>
  </si>
  <si>
    <t>BB_F1x15_J1</t>
  </si>
  <si>
    <t>IO_JACK_F15</t>
  </si>
  <si>
    <t>DD_F2x25_P1</t>
  </si>
  <si>
    <t>IO_JACK_F2x25</t>
  </si>
  <si>
    <t xml:space="preserve">XA6CN7, </t>
  </si>
  <si>
    <t>NN_M2x10_CN7</t>
  </si>
  <si>
    <t>IO_JACK_M2x10B_NN429ZI</t>
  </si>
  <si>
    <t xml:space="preserve">XA6CN8, </t>
  </si>
  <si>
    <t>NN_M2x8_CN8</t>
  </si>
  <si>
    <t>IO_JACK_M2x08B_NN429ZI</t>
  </si>
  <si>
    <t xml:space="preserve">XA6CN9, </t>
  </si>
  <si>
    <t>NN_M2x15_CN9</t>
  </si>
  <si>
    <t>IO_JACK_M2x15B_NN429ZI</t>
  </si>
  <si>
    <t xml:space="preserve">XA6CN10, </t>
  </si>
  <si>
    <t>NN_M2x17_CN10</t>
  </si>
  <si>
    <t>IO_JACK_M2x17B_NN429ZI</t>
  </si>
  <si>
    <t>FN</t>
  </si>
  <si>
    <t>M2x10</t>
  </si>
  <si>
    <t>JP1</t>
  </si>
  <si>
    <t>PWR-SEL</t>
  </si>
  <si>
    <t>M2x04</t>
  </si>
  <si>
    <t>M2x08</t>
  </si>
  <si>
    <t>M2x12</t>
  </si>
  <si>
    <t>F1x19</t>
  </si>
  <si>
    <t>F2x20</t>
  </si>
  <si>
    <t>F1x15</t>
  </si>
  <si>
    <t>F2x25</t>
  </si>
  <si>
    <t>M2x15</t>
  </si>
  <si>
    <t>M2x17</t>
  </si>
  <si>
    <t>M1x08</t>
  </si>
  <si>
    <t>M1x03</t>
  </si>
  <si>
    <t>M1x07</t>
  </si>
  <si>
    <t>Printed circuit board, Hybohat</t>
  </si>
  <si>
    <t>Hybo</t>
  </si>
  <si>
    <t>PCB</t>
  </si>
  <si>
    <t>CON</t>
  </si>
  <si>
    <t>Molex</t>
  </si>
  <si>
    <t>STM32F429ZI Nucleo, Arduino Uno &amp; Leonardo</t>
  </si>
  <si>
    <t>A6</t>
  </si>
  <si>
    <t>STM32F4 Discovery</t>
  </si>
  <si>
    <t>A5</t>
  </si>
  <si>
    <t>Arduino Nano (and STM32F103 Nano form-factor)</t>
  </si>
  <si>
    <t>A4</t>
  </si>
  <si>
    <t>Raspberry Pi &amp; Pi Zero</t>
  </si>
  <si>
    <t>A3</t>
  </si>
  <si>
    <t>ESP32</t>
  </si>
  <si>
    <t>A2</t>
  </si>
  <si>
    <t>iLidar Sensor</t>
  </si>
  <si>
    <t>ASY</t>
  </si>
  <si>
    <t>PartNumber</t>
  </si>
  <si>
    <t>Manufacturer</t>
  </si>
  <si>
    <t>P/N 127580</t>
  </si>
  <si>
    <t>HYBOHAT ASSEMBLY</t>
  </si>
  <si>
    <t>Module</t>
  </si>
  <si>
    <t>EE</t>
  </si>
  <si>
    <t>RR</t>
  </si>
  <si>
    <t>BB</t>
  </si>
  <si>
    <t>DD</t>
  </si>
  <si>
    <t>NN</t>
  </si>
  <si>
    <t>Connector, Barrier Strip, #6032, 0.325 in pitch, 2 pos'n</t>
  </si>
  <si>
    <t>Connector, Plug, Wafer Pico-Blade, SMD R/A,1.25 mm pitch,  8-pos'n</t>
  </si>
  <si>
    <t>XA2J2, XA2J3</t>
  </si>
  <si>
    <t>JP6</t>
  </si>
  <si>
    <t>EE
Qty</t>
  </si>
  <si>
    <t>RR
Qty</t>
  </si>
  <si>
    <t>BB
Qty</t>
  </si>
  <si>
    <t>DD
Qty</t>
  </si>
  <si>
    <t>NN
Qty</t>
  </si>
  <si>
    <t>Comm
Code</t>
  </si>
  <si>
    <t>XA4J1, XA4J2</t>
  </si>
  <si>
    <t>XA5P1, XA5P2</t>
  </si>
  <si>
    <t>ALL
Qty</t>
  </si>
  <si>
    <t>M1</t>
  </si>
  <si>
    <t>M2</t>
  </si>
  <si>
    <t>Connector, Shorting Jumper, 0.1 in. pitch</t>
  </si>
  <si>
    <t>Header, Pin, Vertical, 0.1 in. pitch, 0.12/0.23 in head/tail, 1x3 pos'n</t>
  </si>
  <si>
    <t>Header, Pin, Vertical, 0.1 in. pitch, 0.12/0.23 in head/tail, 1x7 pos'n</t>
  </si>
  <si>
    <t>Header, Pin, Vertical, 0.1 in. pitch, 0.12/0.23 in head/tail, 2x10 pos'n</t>
  </si>
  <si>
    <t>Header, Pin, Vertical, 0.1 in. pitch, 0.12/0.23 in head/tail, 2x8 pos'n</t>
  </si>
  <si>
    <t>Header, Socket, Vertical, 0.1 in. pitch, 0.12/0.23 in head/tail, 1x19 pos'n</t>
  </si>
  <si>
    <t>Header, Pin, Vertical, 0.1 in. pitch, 0.12/0.23 in head/tail, 2x4 pos'n</t>
  </si>
  <si>
    <t>Header, Socket, Vertical, 0.1 in. pitch, 0.12/0.23 in head/tail, 2x20 pos'n</t>
  </si>
  <si>
    <t>Header, Socket, Vertical, 0.1 in. pitch, 0.12/0.23 in head/tail, 2x15 pos'n</t>
  </si>
  <si>
    <t>Header, Socket, Vertical, 0.1 in. pitch, 0.12/0.23 in head/tail, 2x25 pos'n</t>
  </si>
  <si>
    <t>Header, Pin, Vertical, 0.1 in. pitch, 0.12/0.23 in head/tail, 2x15 pos'n</t>
  </si>
  <si>
    <t>Header, Pin, Vertical, 0.1 in. pitch, 0.12/0.23 in head/tail, 2x17 pos'n</t>
  </si>
  <si>
    <t>Header, Pin, Vertical, 0.1 in. pitch, 0.12/0.23 in head/tail, 2x12 pos'n</t>
  </si>
  <si>
    <t>Sullins</t>
  </si>
  <si>
    <t>QPC02SXGN-RC</t>
  </si>
  <si>
    <t>2x40 qty 4, e.g., Sullins 11636 family, PRPC040DAAN-RC or equivalent</t>
  </si>
  <si>
    <t>1x40 qty 1, e.g., Sullins 11635 family, PRPC040SAAN-RC or equivalent</t>
  </si>
  <si>
    <t>PPPC201LFBN-RC</t>
  </si>
  <si>
    <t>PPPC252LFBN-RC</t>
  </si>
  <si>
    <t>PPPC202LFBN-RC</t>
  </si>
  <si>
    <t>PPPC151LFBN-RC</t>
  </si>
  <si>
    <t>Opt
Color</t>
  </si>
  <si>
    <t>J2</t>
  </si>
  <si>
    <t>J4</t>
  </si>
  <si>
    <t>J5</t>
  </si>
  <si>
    <t>I2C</t>
  </si>
  <si>
    <t>ASYNC</t>
  </si>
  <si>
    <t>TRIG</t>
  </si>
  <si>
    <t>SPI</t>
  </si>
  <si>
    <t>MODE</t>
  </si>
  <si>
    <t>BLACK</t>
  </si>
  <si>
    <t>POWER</t>
  </si>
  <si>
    <t>RED</t>
  </si>
  <si>
    <t>LK1</t>
  </si>
  <si>
    <t>LK2-LK5</t>
  </si>
  <si>
    <t>YELLOW</t>
  </si>
  <si>
    <t>LK6-LK7</t>
  </si>
  <si>
    <t>BLUE</t>
  </si>
  <si>
    <t>LK8-LK9</t>
  </si>
  <si>
    <t>GREEN</t>
  </si>
  <si>
    <t>LK10-LK17</t>
  </si>
  <si>
    <t>WHITE</t>
  </si>
  <si>
    <t>LKx01</t>
  </si>
  <si>
    <t>WE:M1</t>
  </si>
  <si>
    <t>WE:M2</t>
  </si>
  <si>
    <t>WE:F1</t>
  </si>
  <si>
    <t>WE:F2</t>
  </si>
  <si>
    <t>BE:M1</t>
  </si>
  <si>
    <t>BE:M2</t>
  </si>
  <si>
    <t>BE:F1</t>
  </si>
  <si>
    <t>BE:F2</t>
  </si>
  <si>
    <t>BK:M1</t>
  </si>
  <si>
    <t>BK:M2</t>
  </si>
  <si>
    <t>BK:F1</t>
  </si>
  <si>
    <t>BK:F2</t>
  </si>
  <si>
    <t>GN:M1</t>
  </si>
  <si>
    <t>GN:M2</t>
  </si>
  <si>
    <t>GN:F2</t>
  </si>
  <si>
    <t>GN:F1</t>
  </si>
  <si>
    <t>YW:M1</t>
  </si>
  <si>
    <t>YW:M2</t>
  </si>
  <si>
    <t>YW:F1</t>
  </si>
  <si>
    <t>YW:F2</t>
  </si>
  <si>
    <t>RD:M1</t>
  </si>
  <si>
    <t>RD:M2</t>
  </si>
  <si>
    <t>RD:F1</t>
  </si>
  <si>
    <t>RD:F2</t>
  </si>
  <si>
    <t>Optional Color details below…</t>
  </si>
  <si>
    <t>LK1-LK17</t>
  </si>
  <si>
    <t>Must cut from 1x20 socket, this is common for ESP32 because a 1x19 is very rare</t>
  </si>
  <si>
    <t>PRPC040SAAN-RC</t>
  </si>
  <si>
    <t>J2-J5</t>
  </si>
  <si>
    <t>various</t>
  </si>
  <si>
    <t>Snap required lengths from this single 1x40 Male header</t>
  </si>
  <si>
    <t>PRPC040DAAN-RC</t>
  </si>
  <si>
    <t>Snap required lengths from these 2x40 Male headers</t>
  </si>
  <si>
    <t>Various</t>
  </si>
  <si>
    <t>Development Module(s),  Customer Provided</t>
  </si>
  <si>
    <t>ASSY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</si>
</sst>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1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8" xfId="0" applyFont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/>
    <xf numFmtId="0" fontId="0" fillId="2" borderId="13" xfId="0" applyFill="1" applyBorder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16" xfId="0" applyBorder="1"/>
    <xf numFmtId="0" fontId="2" fillId="0" borderId="11" xfId="0" applyFont="1" applyBorder="1"/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8" xfId="0" applyFon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2" fillId="0" borderId="15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2" borderId="19" xfId="0" applyFill="1" applyBorder="1"/>
    <xf numFmtId="0" fontId="0" fillId="0" borderId="1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right"/>
    </xf>
    <xf numFmtId="0" fontId="0" fillId="3" borderId="12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3" borderId="16" xfId="0" applyFill="1" applyBorder="1" applyAlignment="1">
      <alignment horizontal="left"/>
    </xf>
    <xf numFmtId="0" fontId="0" fillId="0" borderId="11" xfId="0" applyFill="1" applyBorder="1"/>
    <xf numFmtId="0" fontId="0" fillId="0" borderId="8" xfId="0" applyFill="1" applyBorder="1"/>
    <xf numFmtId="0" fontId="0" fillId="0" borderId="7" xfId="0" applyFill="1" applyBorder="1" applyAlignment="1">
      <alignment horizontal="left"/>
    </xf>
    <xf numFmtId="0" fontId="0" fillId="0" borderId="19" xfId="0" applyFill="1" applyBorder="1"/>
    <xf numFmtId="0" fontId="0" fillId="0" borderId="23" xfId="0" applyBorder="1"/>
    <xf numFmtId="0" fontId="0" fillId="0" borderId="24" xfId="0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left"/>
    </xf>
    <xf numFmtId="0" fontId="0" fillId="4" borderId="7" xfId="0" applyFill="1" applyBorder="1" applyAlignment="1">
      <alignment horizontal="center"/>
    </xf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left"/>
    </xf>
    <xf numFmtId="0" fontId="0" fillId="4" borderId="7" xfId="0" applyFill="1" applyBorder="1"/>
    <xf numFmtId="0" fontId="0" fillId="4" borderId="7" xfId="0" applyFill="1" applyBorder="1" applyAlignment="1">
      <alignment horizontal="left"/>
    </xf>
    <xf numFmtId="0" fontId="0" fillId="4" borderId="7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2" fillId="4" borderId="7" xfId="0" applyFont="1" applyFill="1" applyBorder="1"/>
    <xf numFmtId="0" fontId="0" fillId="4" borderId="10" xfId="0" applyFill="1" applyBorder="1" applyAlignment="1">
      <alignment horizontal="center"/>
    </xf>
    <xf numFmtId="0" fontId="0" fillId="4" borderId="12" xfId="0" applyFill="1" applyBorder="1"/>
    <xf numFmtId="0" fontId="0" fillId="4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left"/>
    </xf>
    <xf numFmtId="0" fontId="2" fillId="5" borderId="7" xfId="0" applyFont="1" applyFill="1" applyBorder="1"/>
    <xf numFmtId="0" fontId="0" fillId="5" borderId="7" xfId="0" applyFill="1" applyBorder="1" applyAlignment="1">
      <alignment horizontal="right"/>
    </xf>
    <xf numFmtId="0" fontId="2" fillId="0" borderId="7" xfId="0" applyFont="1" applyFill="1" applyBorder="1"/>
    <xf numFmtId="0" fontId="0" fillId="0" borderId="7" xfId="0" applyFill="1" applyBorder="1" applyAlignment="1">
      <alignment horizontal="right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0" fillId="6" borderId="7" xfId="0" applyFill="1" applyBorder="1" applyAlignment="1">
      <alignment horizontal="left"/>
    </xf>
    <xf numFmtId="0" fontId="0" fillId="6" borderId="7" xfId="0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0" fontId="0" fillId="5" borderId="7" xfId="0" quotePrefix="1" applyFill="1" applyBorder="1" applyAlignment="1">
      <alignment horizontal="center"/>
    </xf>
    <xf numFmtId="0" fontId="0" fillId="4" borderId="7" xfId="0" quotePrefix="1" applyFill="1" applyBorder="1" applyAlignment="1">
      <alignment horizontal="center"/>
    </xf>
    <xf numFmtId="0" fontId="0" fillId="6" borderId="7" xfId="0" quotePrefix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9" xfId="0" applyFont="1" applyFill="1" applyBorder="1"/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bohat" connectionId="1" xr16:uid="{E8D26DD6-51D7-EA4C-A942-7276937BBC0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bohat" connectionId="1" xr16:uid="{DFA7BC69-B964-C64B-B0A0-D1F18BB0752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E8B4-C17B-C941-A802-EB49C9615736}">
  <dimension ref="B1:W90"/>
  <sheetViews>
    <sheetView tabSelected="1" topLeftCell="A7" zoomScaleNormal="100" workbookViewId="0">
      <selection activeCell="M44" sqref="M44"/>
    </sheetView>
  </sheetViews>
  <sheetFormatPr baseColWidth="10" defaultRowHeight="16" x14ac:dyDescent="0.2"/>
  <cols>
    <col min="1" max="1" width="3" customWidth="1"/>
    <col min="2" max="2" width="6.5" style="2" customWidth="1"/>
    <col min="3" max="3" width="19" bestFit="1" customWidth="1"/>
    <col min="4" max="9" width="4.1640625" style="2" bestFit="1" customWidth="1"/>
    <col min="10" max="10" width="6.83203125" style="2" customWidth="1"/>
    <col min="11" max="11" width="12.6640625" bestFit="1" customWidth="1"/>
    <col min="12" max="12" width="23.33203125" style="4" customWidth="1"/>
    <col min="13" max="13" width="19.1640625" bestFit="1" customWidth="1"/>
    <col min="14" max="14" width="24" bestFit="1" customWidth="1"/>
    <col min="15" max="15" width="7.33203125" style="2" bestFit="1" customWidth="1"/>
    <col min="16" max="16" width="7.33203125" customWidth="1"/>
    <col min="17" max="17" width="4" style="2" customWidth="1"/>
    <col min="18" max="18" width="4.6640625" style="21" customWidth="1"/>
    <col min="19" max="19" width="72.1640625" customWidth="1"/>
  </cols>
  <sheetData>
    <row r="1" spans="2:23" s="1" customFormat="1" x14ac:dyDescent="0.2">
      <c r="B1" s="80" t="s">
        <v>90</v>
      </c>
      <c r="C1" s="81"/>
      <c r="D1" s="6"/>
      <c r="E1" s="6"/>
      <c r="F1" s="6"/>
      <c r="G1" s="6"/>
      <c r="H1" s="6"/>
      <c r="I1" s="6"/>
      <c r="J1" s="6"/>
      <c r="L1" s="6"/>
      <c r="O1" s="3"/>
      <c r="Q1" s="3"/>
      <c r="R1" s="20"/>
    </row>
    <row r="2" spans="2:23" s="1" customFormat="1" x14ac:dyDescent="0.2">
      <c r="B2" s="82" t="s">
        <v>89</v>
      </c>
      <c r="C2" s="83"/>
      <c r="D2" s="6"/>
      <c r="E2" s="6"/>
      <c r="F2" s="6"/>
      <c r="G2" s="6"/>
      <c r="H2" s="6"/>
      <c r="I2" s="6"/>
      <c r="J2" s="6"/>
      <c r="L2" s="6"/>
      <c r="O2" s="3"/>
      <c r="Q2" s="3"/>
      <c r="R2" s="20"/>
    </row>
    <row r="3" spans="2:23" s="1" customFormat="1" ht="17" thickBot="1" x14ac:dyDescent="0.25">
      <c r="B3" s="78">
        <v>44146</v>
      </c>
      <c r="C3" s="79"/>
      <c r="D3" s="6"/>
      <c r="E3" s="6"/>
      <c r="F3" s="6"/>
      <c r="G3" s="6"/>
      <c r="H3" s="6"/>
      <c r="I3" s="6"/>
      <c r="J3" s="6"/>
      <c r="L3" s="6"/>
      <c r="O3" s="3"/>
      <c r="Q3" s="3"/>
      <c r="R3" s="20"/>
    </row>
    <row r="4" spans="2:23" s="1" customFormat="1" x14ac:dyDescent="0.2">
      <c r="B4" s="3"/>
      <c r="D4" s="6"/>
      <c r="E4" s="6"/>
      <c r="F4" s="6"/>
      <c r="G4" s="6"/>
      <c r="H4" s="6"/>
      <c r="I4" s="6"/>
      <c r="J4" s="6"/>
      <c r="L4" s="6"/>
      <c r="O4" s="3"/>
      <c r="Q4" s="3"/>
      <c r="R4" s="20"/>
    </row>
    <row r="5" spans="2:23" ht="17" thickBot="1" x14ac:dyDescent="0.25">
      <c r="D5" s="4"/>
      <c r="E5" s="4"/>
      <c r="F5" s="4"/>
      <c r="G5" s="4"/>
      <c r="H5" s="4"/>
      <c r="I5" s="4"/>
      <c r="J5" s="4"/>
    </row>
    <row r="6" spans="2:23" s="1" customFormat="1" ht="36" customHeight="1" thickBot="1" x14ac:dyDescent="0.25">
      <c r="B6" s="53" t="s">
        <v>54</v>
      </c>
      <c r="C6" s="11" t="s">
        <v>0</v>
      </c>
      <c r="D6" s="12" t="s">
        <v>109</v>
      </c>
      <c r="E6" s="12" t="s">
        <v>101</v>
      </c>
      <c r="F6" s="12" t="s">
        <v>102</v>
      </c>
      <c r="G6" s="12" t="s">
        <v>103</v>
      </c>
      <c r="H6" s="12" t="s">
        <v>104</v>
      </c>
      <c r="I6" s="12" t="s">
        <v>105</v>
      </c>
      <c r="J6" s="12" t="s">
        <v>106</v>
      </c>
      <c r="K6" s="11" t="s">
        <v>88</v>
      </c>
      <c r="L6" s="13" t="s">
        <v>87</v>
      </c>
      <c r="M6" s="11" t="s">
        <v>1</v>
      </c>
      <c r="N6" s="11" t="s">
        <v>2</v>
      </c>
      <c r="O6" s="19" t="s">
        <v>91</v>
      </c>
      <c r="P6" s="11"/>
      <c r="Q6" s="19"/>
      <c r="R6" s="22"/>
      <c r="S6" s="14"/>
    </row>
    <row r="7" spans="2:23" x14ac:dyDescent="0.2">
      <c r="B7" s="7">
        <v>1</v>
      </c>
      <c r="C7" s="54" t="s">
        <v>3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 t="s">
        <v>86</v>
      </c>
      <c r="K7" s="29" t="s">
        <v>71</v>
      </c>
      <c r="L7" s="31">
        <v>127290</v>
      </c>
      <c r="M7" s="29" t="s">
        <v>4</v>
      </c>
      <c r="N7" s="29" t="s">
        <v>4</v>
      </c>
      <c r="O7" s="30"/>
      <c r="P7" s="29"/>
      <c r="Q7" s="30"/>
      <c r="R7" s="32"/>
      <c r="S7" s="33" t="s">
        <v>85</v>
      </c>
    </row>
    <row r="8" spans="2:23" x14ac:dyDescent="0.2">
      <c r="B8" s="116">
        <v>2</v>
      </c>
      <c r="C8" s="117" t="s">
        <v>84</v>
      </c>
      <c r="D8" s="118"/>
      <c r="E8" s="118">
        <v>1</v>
      </c>
      <c r="F8" s="116"/>
      <c r="G8" s="116"/>
      <c r="H8" s="116"/>
      <c r="I8" s="116"/>
      <c r="J8" s="15" t="s">
        <v>86</v>
      </c>
      <c r="K8" s="16"/>
      <c r="L8" s="18"/>
      <c r="M8" s="16"/>
      <c r="N8" s="16"/>
      <c r="O8" s="15"/>
      <c r="P8" s="16"/>
      <c r="Q8" s="15"/>
      <c r="R8" s="23"/>
      <c r="S8" s="34" t="s">
        <v>83</v>
      </c>
    </row>
    <row r="9" spans="2:23" x14ac:dyDescent="0.2">
      <c r="B9" s="116">
        <v>3</v>
      </c>
      <c r="C9" s="117" t="s">
        <v>82</v>
      </c>
      <c r="D9" s="118"/>
      <c r="E9" s="118"/>
      <c r="F9" s="118">
        <v>1</v>
      </c>
      <c r="G9" s="116"/>
      <c r="H9" s="116"/>
      <c r="I9" s="116"/>
      <c r="J9" s="15" t="s">
        <v>86</v>
      </c>
      <c r="K9" s="16"/>
      <c r="L9" s="18"/>
      <c r="M9" s="16"/>
      <c r="N9" s="16"/>
      <c r="O9" s="15"/>
      <c r="P9" s="16"/>
      <c r="Q9" s="15"/>
      <c r="R9" s="23"/>
      <c r="S9" s="34" t="s">
        <v>81</v>
      </c>
    </row>
    <row r="10" spans="2:23" x14ac:dyDescent="0.2">
      <c r="B10" s="116">
        <v>4</v>
      </c>
      <c r="C10" s="117" t="s">
        <v>80</v>
      </c>
      <c r="D10" s="118"/>
      <c r="E10" s="118"/>
      <c r="F10" s="118"/>
      <c r="G10" s="118">
        <v>1</v>
      </c>
      <c r="H10" s="116"/>
      <c r="I10" s="116"/>
      <c r="J10" s="15" t="s">
        <v>86</v>
      </c>
      <c r="K10" s="16"/>
      <c r="L10" s="18"/>
      <c r="M10" s="16"/>
      <c r="N10" s="16"/>
      <c r="O10" s="15"/>
      <c r="P10" s="16"/>
      <c r="Q10" s="15"/>
      <c r="R10" s="23"/>
      <c r="S10" s="34" t="s">
        <v>79</v>
      </c>
    </row>
    <row r="11" spans="2:23" x14ac:dyDescent="0.2">
      <c r="B11" s="116">
        <v>5</v>
      </c>
      <c r="C11" s="117" t="s">
        <v>78</v>
      </c>
      <c r="D11" s="118"/>
      <c r="E11" s="118"/>
      <c r="F11" s="118"/>
      <c r="G11" s="118"/>
      <c r="H11" s="118">
        <v>1</v>
      </c>
      <c r="I11" s="116"/>
      <c r="J11" s="15" t="s">
        <v>86</v>
      </c>
      <c r="K11" s="16"/>
      <c r="L11" s="18"/>
      <c r="M11" s="16"/>
      <c r="N11" s="16"/>
      <c r="O11" s="15"/>
      <c r="P11" s="16"/>
      <c r="Q11" s="15"/>
      <c r="R11" s="23"/>
      <c r="S11" s="34" t="s">
        <v>77</v>
      </c>
    </row>
    <row r="12" spans="2:23" x14ac:dyDescent="0.2">
      <c r="B12" s="116">
        <v>6</v>
      </c>
      <c r="C12" s="117" t="s">
        <v>76</v>
      </c>
      <c r="D12" s="118"/>
      <c r="E12" s="118"/>
      <c r="F12" s="118"/>
      <c r="G12" s="118"/>
      <c r="H12" s="118"/>
      <c r="I12" s="118">
        <v>1</v>
      </c>
      <c r="J12" s="15" t="s">
        <v>86</v>
      </c>
      <c r="K12" s="16"/>
      <c r="L12" s="18"/>
      <c r="M12" s="16"/>
      <c r="N12" s="16"/>
      <c r="O12" s="15"/>
      <c r="P12" s="16"/>
      <c r="Q12" s="15"/>
      <c r="R12" s="23"/>
      <c r="S12" s="34" t="s">
        <v>75</v>
      </c>
    </row>
    <row r="13" spans="2:23" x14ac:dyDescent="0.2">
      <c r="B13" s="7">
        <v>7</v>
      </c>
      <c r="C13" s="8" t="s">
        <v>5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 t="s">
        <v>73</v>
      </c>
      <c r="K13" s="8" t="s">
        <v>74</v>
      </c>
      <c r="L13" s="9">
        <v>387007502</v>
      </c>
      <c r="M13" s="9" t="s">
        <v>6</v>
      </c>
      <c r="N13" s="8" t="s">
        <v>7</v>
      </c>
      <c r="O13" s="7"/>
      <c r="P13" s="8"/>
      <c r="Q13" s="7"/>
      <c r="R13" s="24"/>
      <c r="S13" s="8" t="s">
        <v>97</v>
      </c>
      <c r="U13" s="5"/>
      <c r="W13" s="5"/>
    </row>
    <row r="14" spans="2:23" x14ac:dyDescent="0.2">
      <c r="B14" s="7">
        <v>8</v>
      </c>
      <c r="C14" s="8" t="s">
        <v>11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 t="s">
        <v>73</v>
      </c>
      <c r="K14" s="8" t="s">
        <v>74</v>
      </c>
      <c r="L14" s="9">
        <v>532610871</v>
      </c>
      <c r="M14" s="8" t="s">
        <v>12</v>
      </c>
      <c r="N14" s="8" t="s">
        <v>12</v>
      </c>
      <c r="O14" s="7"/>
      <c r="P14" s="8" t="s">
        <v>67</v>
      </c>
      <c r="Q14" s="7"/>
      <c r="R14" s="24"/>
      <c r="S14" s="8" t="s">
        <v>98</v>
      </c>
      <c r="W14" s="5"/>
    </row>
    <row r="15" spans="2:23" x14ac:dyDescent="0.2">
      <c r="B15" s="115">
        <v>9</v>
      </c>
      <c r="C15" s="107" t="s">
        <v>134</v>
      </c>
      <c r="D15" s="115">
        <v>1</v>
      </c>
      <c r="E15" s="115">
        <v>1</v>
      </c>
      <c r="F15" s="115">
        <v>1</v>
      </c>
      <c r="G15" s="115">
        <v>1</v>
      </c>
      <c r="H15" s="115">
        <v>1</v>
      </c>
      <c r="I15" s="115">
        <v>1</v>
      </c>
      <c r="J15" s="106" t="s">
        <v>73</v>
      </c>
      <c r="K15" s="107"/>
      <c r="L15" s="108"/>
      <c r="M15" s="107" t="s">
        <v>8</v>
      </c>
      <c r="N15" s="107" t="s">
        <v>8</v>
      </c>
      <c r="O15" s="106" t="s">
        <v>137</v>
      </c>
      <c r="P15" s="107" t="s">
        <v>68</v>
      </c>
      <c r="Q15" s="106" t="str">
        <f t="shared" ref="Q15:Q37" si="0">MID($P15,1,2)</f>
        <v>M1</v>
      </c>
      <c r="R15" s="109">
        <f>VALUE(RIGHT($P15,2))*$D15</f>
        <v>3</v>
      </c>
      <c r="S15" s="108" t="s">
        <v>113</v>
      </c>
    </row>
    <row r="16" spans="2:23" x14ac:dyDescent="0.2">
      <c r="B16" s="115">
        <v>10</v>
      </c>
      <c r="C16" s="107" t="s">
        <v>135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15">
        <v>1</v>
      </c>
      <c r="J16" s="106" t="s">
        <v>73</v>
      </c>
      <c r="K16" s="107"/>
      <c r="L16" s="108"/>
      <c r="M16" s="107" t="s">
        <v>8</v>
      </c>
      <c r="N16" s="107" t="s">
        <v>8</v>
      </c>
      <c r="O16" s="106" t="s">
        <v>138</v>
      </c>
      <c r="P16" s="107" t="s">
        <v>68</v>
      </c>
      <c r="Q16" s="106" t="str">
        <f t="shared" si="0"/>
        <v>M1</v>
      </c>
      <c r="R16" s="109">
        <f>VALUE(RIGHT($P16,2))*$D16</f>
        <v>3</v>
      </c>
      <c r="S16" s="108" t="s">
        <v>113</v>
      </c>
    </row>
    <row r="17" spans="2:19" x14ac:dyDescent="0.2">
      <c r="B17" s="115">
        <v>11</v>
      </c>
      <c r="C17" s="107" t="s">
        <v>136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15">
        <v>1</v>
      </c>
      <c r="J17" s="106" t="s">
        <v>73</v>
      </c>
      <c r="K17" s="107"/>
      <c r="L17" s="108"/>
      <c r="M17" s="107" t="s">
        <v>8</v>
      </c>
      <c r="N17" s="107" t="s">
        <v>8</v>
      </c>
      <c r="O17" s="106" t="s">
        <v>139</v>
      </c>
      <c r="P17" s="107" t="s">
        <v>68</v>
      </c>
      <c r="Q17" s="106" t="str">
        <f t="shared" si="0"/>
        <v>M1</v>
      </c>
      <c r="R17" s="109">
        <f>VALUE(RIGHT($P17,2))*$D17</f>
        <v>3</v>
      </c>
      <c r="S17" s="108" t="s">
        <v>113</v>
      </c>
    </row>
    <row r="18" spans="2:19" x14ac:dyDescent="0.2">
      <c r="B18" s="115">
        <v>12</v>
      </c>
      <c r="C18" s="107" t="s">
        <v>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15">
        <v>1</v>
      </c>
      <c r="J18" s="106" t="s">
        <v>73</v>
      </c>
      <c r="K18" s="107"/>
      <c r="L18" s="108"/>
      <c r="M18" s="107" t="s">
        <v>10</v>
      </c>
      <c r="N18" s="107" t="s">
        <v>10</v>
      </c>
      <c r="O18" s="106" t="s">
        <v>140</v>
      </c>
      <c r="P18" s="107" t="s">
        <v>69</v>
      </c>
      <c r="Q18" s="106" t="str">
        <f t="shared" si="0"/>
        <v>M1</v>
      </c>
      <c r="R18" s="109">
        <f>VALUE(RIGHT($P18,2))*$D18</f>
        <v>7</v>
      </c>
      <c r="S18" s="108" t="s">
        <v>114</v>
      </c>
    </row>
    <row r="19" spans="2:19" x14ac:dyDescent="0.2">
      <c r="B19" s="7">
        <v>13</v>
      </c>
      <c r="C19" s="8" t="s">
        <v>56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 t="s">
        <v>73</v>
      </c>
      <c r="K19" s="8"/>
      <c r="L19" s="9"/>
      <c r="M19" s="8" t="s">
        <v>57</v>
      </c>
      <c r="N19" s="8" t="s">
        <v>13</v>
      </c>
      <c r="O19" s="7" t="s">
        <v>143</v>
      </c>
      <c r="P19" s="8" t="s">
        <v>55</v>
      </c>
      <c r="Q19" s="7" t="str">
        <f t="shared" si="0"/>
        <v>M2</v>
      </c>
      <c r="R19" s="24">
        <f>VALUE(RIGHT($P19,2))*$D19</f>
        <v>10</v>
      </c>
      <c r="S19" s="9" t="s">
        <v>115</v>
      </c>
    </row>
    <row r="20" spans="2:19" x14ac:dyDescent="0.2">
      <c r="B20" s="7">
        <v>14</v>
      </c>
      <c r="C20" s="8" t="s">
        <v>100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 t="s">
        <v>73</v>
      </c>
      <c r="K20" s="8"/>
      <c r="L20" s="9"/>
      <c r="M20" s="8" t="s">
        <v>23</v>
      </c>
      <c r="N20" s="8" t="s">
        <v>32</v>
      </c>
      <c r="O20" s="7" t="s">
        <v>141</v>
      </c>
      <c r="P20" s="8" t="s">
        <v>59</v>
      </c>
      <c r="Q20" s="7" t="str">
        <f t="shared" si="0"/>
        <v>M2</v>
      </c>
      <c r="R20" s="24">
        <f>VALUE(RIGHT($P20,2))*$D20</f>
        <v>8</v>
      </c>
      <c r="S20" s="9" t="s">
        <v>116</v>
      </c>
    </row>
    <row r="21" spans="2:19" s="28" customFormat="1" x14ac:dyDescent="0.2">
      <c r="B21" s="7">
        <v>15</v>
      </c>
      <c r="C21" s="26" t="s">
        <v>180</v>
      </c>
      <c r="D21" s="27">
        <v>17</v>
      </c>
      <c r="E21" s="27">
        <v>17</v>
      </c>
      <c r="F21" s="27">
        <v>17</v>
      </c>
      <c r="G21" s="27">
        <v>17</v>
      </c>
      <c r="H21" s="27">
        <v>17</v>
      </c>
      <c r="I21" s="27">
        <v>17</v>
      </c>
      <c r="J21" s="25" t="s">
        <v>73</v>
      </c>
      <c r="K21" s="26" t="s">
        <v>125</v>
      </c>
      <c r="L21" s="26" t="s">
        <v>126</v>
      </c>
      <c r="M21" s="26"/>
      <c r="N21" s="26"/>
      <c r="O21" s="25" t="s">
        <v>143</v>
      </c>
      <c r="P21" s="26" t="s">
        <v>154</v>
      </c>
      <c r="Q21" s="25"/>
      <c r="R21" s="24"/>
      <c r="S21" s="74" t="s">
        <v>112</v>
      </c>
    </row>
    <row r="22" spans="2:19" x14ac:dyDescent="0.2">
      <c r="B22" s="7">
        <v>20</v>
      </c>
      <c r="C22" s="8"/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 t="s">
        <v>72</v>
      </c>
      <c r="K22" s="8" t="s">
        <v>71</v>
      </c>
      <c r="L22" s="9">
        <v>127581</v>
      </c>
      <c r="M22" s="8"/>
      <c r="N22" s="8"/>
      <c r="O22" s="7"/>
      <c r="P22" s="8"/>
      <c r="Q22" s="7" t="str">
        <f>MID($P22,1,2)</f>
        <v/>
      </c>
      <c r="R22" s="24"/>
      <c r="S22" s="8" t="s">
        <v>70</v>
      </c>
    </row>
    <row r="23" spans="2:19" x14ac:dyDescent="0.2">
      <c r="B23" s="114">
        <v>21</v>
      </c>
      <c r="C23" s="100" t="s">
        <v>99</v>
      </c>
      <c r="D23" s="114">
        <v>2</v>
      </c>
      <c r="E23" s="114">
        <v>2</v>
      </c>
      <c r="F23" s="99"/>
      <c r="G23" s="99"/>
      <c r="H23" s="99"/>
      <c r="I23" s="99"/>
      <c r="J23" s="99" t="s">
        <v>73</v>
      </c>
      <c r="K23" s="100" t="s">
        <v>125</v>
      </c>
      <c r="L23" s="101" t="s">
        <v>129</v>
      </c>
      <c r="M23" s="100" t="s">
        <v>33</v>
      </c>
      <c r="N23" s="100" t="s">
        <v>34</v>
      </c>
      <c r="O23" s="99" t="s">
        <v>92</v>
      </c>
      <c r="P23" s="102" t="s">
        <v>61</v>
      </c>
      <c r="Q23" s="99" t="str">
        <f t="shared" si="0"/>
        <v>F1</v>
      </c>
      <c r="R23" s="103">
        <f>VALUE(RIGHT($P23,2))*$D23</f>
        <v>38</v>
      </c>
      <c r="S23" s="101" t="s">
        <v>117</v>
      </c>
    </row>
    <row r="24" spans="2:19" x14ac:dyDescent="0.2">
      <c r="B24" s="110">
        <v>22</v>
      </c>
      <c r="C24" s="91" t="s">
        <v>17</v>
      </c>
      <c r="D24" s="110">
        <v>1</v>
      </c>
      <c r="E24" s="110">
        <v>1</v>
      </c>
      <c r="F24" s="88"/>
      <c r="G24" s="88"/>
      <c r="H24" s="88"/>
      <c r="I24" s="88"/>
      <c r="J24" s="88" t="s">
        <v>73</v>
      </c>
      <c r="K24" s="91"/>
      <c r="L24" s="92"/>
      <c r="M24" s="91" t="s">
        <v>18</v>
      </c>
      <c r="N24" s="91" t="s">
        <v>16</v>
      </c>
      <c r="O24" s="88" t="s">
        <v>92</v>
      </c>
      <c r="P24" s="91" t="s">
        <v>58</v>
      </c>
      <c r="Q24" s="88" t="str">
        <f t="shared" si="0"/>
        <v>M2</v>
      </c>
      <c r="R24" s="93">
        <f>VALUE(RIGHT($P24,2))*$D24</f>
        <v>4</v>
      </c>
      <c r="S24" s="92" t="s">
        <v>118</v>
      </c>
    </row>
    <row r="25" spans="2:19" x14ac:dyDescent="0.2">
      <c r="B25" s="7">
        <v>23</v>
      </c>
      <c r="C25" s="8" t="s">
        <v>35</v>
      </c>
      <c r="D25" s="7">
        <v>1</v>
      </c>
      <c r="E25" s="7"/>
      <c r="F25" s="7">
        <v>1</v>
      </c>
      <c r="G25" s="7"/>
      <c r="H25" s="7"/>
      <c r="I25" s="7"/>
      <c r="J25" s="7" t="s">
        <v>73</v>
      </c>
      <c r="K25" s="26" t="s">
        <v>125</v>
      </c>
      <c r="L25" s="9" t="s">
        <v>131</v>
      </c>
      <c r="M25" s="8" t="s">
        <v>36</v>
      </c>
      <c r="N25" s="8" t="s">
        <v>37</v>
      </c>
      <c r="O25" s="7" t="s">
        <v>93</v>
      </c>
      <c r="P25" s="10" t="s">
        <v>62</v>
      </c>
      <c r="Q25" s="7" t="str">
        <f t="shared" si="0"/>
        <v>F2</v>
      </c>
      <c r="R25" s="24">
        <f>VALUE(RIGHT($P25,2))*$D25</f>
        <v>20</v>
      </c>
      <c r="S25" s="9" t="s">
        <v>119</v>
      </c>
    </row>
    <row r="26" spans="2:19" x14ac:dyDescent="0.2">
      <c r="B26" s="25">
        <v>24</v>
      </c>
      <c r="C26" s="26" t="s">
        <v>107</v>
      </c>
      <c r="D26" s="25">
        <v>2</v>
      </c>
      <c r="E26" s="25"/>
      <c r="F26" s="25"/>
      <c r="G26" s="25">
        <v>2</v>
      </c>
      <c r="H26" s="25"/>
      <c r="I26" s="25"/>
      <c r="J26" s="25" t="s">
        <v>73</v>
      </c>
      <c r="K26" s="26" t="s">
        <v>125</v>
      </c>
      <c r="L26" s="74" t="s">
        <v>132</v>
      </c>
      <c r="M26" s="26" t="s">
        <v>38</v>
      </c>
      <c r="N26" s="26" t="s">
        <v>39</v>
      </c>
      <c r="O26" s="25" t="s">
        <v>94</v>
      </c>
      <c r="P26" s="104" t="s">
        <v>63</v>
      </c>
      <c r="Q26" s="25" t="str">
        <f t="shared" si="0"/>
        <v>F1</v>
      </c>
      <c r="R26" s="105">
        <f>VALUE(RIGHT($P26,2))*$D26</f>
        <v>30</v>
      </c>
      <c r="S26" s="74" t="s">
        <v>120</v>
      </c>
    </row>
    <row r="27" spans="2:19" x14ac:dyDescent="0.2">
      <c r="B27" s="7">
        <v>25</v>
      </c>
      <c r="C27" s="8" t="s">
        <v>108</v>
      </c>
      <c r="D27" s="7">
        <v>2</v>
      </c>
      <c r="E27" s="7"/>
      <c r="F27" s="7"/>
      <c r="G27" s="7"/>
      <c r="H27" s="7">
        <v>2</v>
      </c>
      <c r="I27" s="7"/>
      <c r="J27" s="7" t="s">
        <v>73</v>
      </c>
      <c r="K27" s="26" t="s">
        <v>125</v>
      </c>
      <c r="L27" s="9" t="s">
        <v>130</v>
      </c>
      <c r="M27" s="8" t="s">
        <v>40</v>
      </c>
      <c r="N27" s="8" t="s">
        <v>41</v>
      </c>
      <c r="O27" s="7" t="s">
        <v>95</v>
      </c>
      <c r="P27" s="10" t="s">
        <v>64</v>
      </c>
      <c r="Q27" s="7" t="str">
        <f t="shared" si="0"/>
        <v>F2</v>
      </c>
      <c r="R27" s="24">
        <f>VALUE(RIGHT($P27,2))*$D27</f>
        <v>50</v>
      </c>
      <c r="S27" s="9" t="s">
        <v>121</v>
      </c>
    </row>
    <row r="28" spans="2:19" x14ac:dyDescent="0.2">
      <c r="B28" s="110">
        <v>26</v>
      </c>
      <c r="C28" s="91" t="s">
        <v>14</v>
      </c>
      <c r="D28" s="110">
        <v>1</v>
      </c>
      <c r="E28" s="110"/>
      <c r="F28" s="110"/>
      <c r="G28" s="110"/>
      <c r="H28" s="110">
        <v>1</v>
      </c>
      <c r="I28" s="110"/>
      <c r="J28" s="88" t="s">
        <v>73</v>
      </c>
      <c r="K28" s="91"/>
      <c r="L28" s="92"/>
      <c r="M28" s="91" t="s">
        <v>15</v>
      </c>
      <c r="N28" s="91" t="s">
        <v>16</v>
      </c>
      <c r="O28" s="88" t="s">
        <v>95</v>
      </c>
      <c r="P28" s="91" t="s">
        <v>58</v>
      </c>
      <c r="Q28" s="88" t="str">
        <f t="shared" si="0"/>
        <v>M2</v>
      </c>
      <c r="R28" s="93">
        <f>VALUE(RIGHT($P28,2))*$D28</f>
        <v>4</v>
      </c>
      <c r="S28" s="92" t="s">
        <v>118</v>
      </c>
    </row>
    <row r="29" spans="2:19" x14ac:dyDescent="0.2">
      <c r="B29" s="110">
        <v>27</v>
      </c>
      <c r="C29" s="91" t="s">
        <v>21</v>
      </c>
      <c r="D29" s="110">
        <v>1</v>
      </c>
      <c r="E29" s="110"/>
      <c r="F29" s="110"/>
      <c r="G29" s="110"/>
      <c r="H29" s="110">
        <v>1</v>
      </c>
      <c r="I29" s="110"/>
      <c r="J29" s="88" t="s">
        <v>73</v>
      </c>
      <c r="K29" s="91"/>
      <c r="L29" s="92"/>
      <c r="M29" s="91" t="s">
        <v>22</v>
      </c>
      <c r="N29" s="91" t="s">
        <v>23</v>
      </c>
      <c r="O29" s="88" t="s">
        <v>95</v>
      </c>
      <c r="P29" s="91" t="s">
        <v>59</v>
      </c>
      <c r="Q29" s="88" t="str">
        <f t="shared" si="0"/>
        <v>M2</v>
      </c>
      <c r="R29" s="93">
        <f>VALUE(RIGHT($P29,2))*$D29</f>
        <v>8</v>
      </c>
      <c r="S29" s="92" t="s">
        <v>116</v>
      </c>
    </row>
    <row r="30" spans="2:19" x14ac:dyDescent="0.2">
      <c r="B30" s="110">
        <v>28</v>
      </c>
      <c r="C30" s="91" t="s">
        <v>27</v>
      </c>
      <c r="D30" s="110">
        <v>1</v>
      </c>
      <c r="E30" s="110"/>
      <c r="F30" s="110"/>
      <c r="G30" s="110"/>
      <c r="H30" s="110">
        <v>1</v>
      </c>
      <c r="I30" s="110"/>
      <c r="J30" s="88" t="s">
        <v>73</v>
      </c>
      <c r="K30" s="91"/>
      <c r="L30" s="92"/>
      <c r="M30" s="91" t="s">
        <v>28</v>
      </c>
      <c r="N30" s="91" t="s">
        <v>23</v>
      </c>
      <c r="O30" s="88" t="s">
        <v>95</v>
      </c>
      <c r="P30" s="91" t="s">
        <v>59</v>
      </c>
      <c r="Q30" s="88" t="str">
        <f t="shared" si="0"/>
        <v>M2</v>
      </c>
      <c r="R30" s="93">
        <f>VALUE(RIGHT($P30,2))*$D30</f>
        <v>8</v>
      </c>
      <c r="S30" s="92" t="s">
        <v>116</v>
      </c>
    </row>
    <row r="31" spans="2:19" x14ac:dyDescent="0.2">
      <c r="B31" s="110">
        <v>29</v>
      </c>
      <c r="C31" s="91" t="s">
        <v>42</v>
      </c>
      <c r="D31" s="110">
        <v>1</v>
      </c>
      <c r="E31" s="110"/>
      <c r="F31" s="110"/>
      <c r="G31" s="110"/>
      <c r="H31" s="110"/>
      <c r="I31" s="110">
        <v>1</v>
      </c>
      <c r="J31" s="88" t="s">
        <v>73</v>
      </c>
      <c r="K31" s="91"/>
      <c r="L31" s="92"/>
      <c r="M31" s="91" t="s">
        <v>43</v>
      </c>
      <c r="N31" s="91" t="s">
        <v>44</v>
      </c>
      <c r="O31" s="88" t="s">
        <v>96</v>
      </c>
      <c r="P31" s="95" t="s">
        <v>55</v>
      </c>
      <c r="Q31" s="88" t="str">
        <f t="shared" si="0"/>
        <v>M2</v>
      </c>
      <c r="R31" s="93">
        <f>VALUE(RIGHT($P31,2))*$D31</f>
        <v>10</v>
      </c>
      <c r="S31" s="92" t="s">
        <v>115</v>
      </c>
    </row>
    <row r="32" spans="2:19" x14ac:dyDescent="0.2">
      <c r="B32" s="110">
        <v>30</v>
      </c>
      <c r="C32" s="91" t="s">
        <v>45</v>
      </c>
      <c r="D32" s="110">
        <v>1</v>
      </c>
      <c r="E32" s="110"/>
      <c r="F32" s="110"/>
      <c r="G32" s="110"/>
      <c r="H32" s="110"/>
      <c r="I32" s="110">
        <v>1</v>
      </c>
      <c r="J32" s="88" t="s">
        <v>73</v>
      </c>
      <c r="K32" s="91"/>
      <c r="L32" s="92"/>
      <c r="M32" s="91" t="s">
        <v>46</v>
      </c>
      <c r="N32" s="91" t="s">
        <v>47</v>
      </c>
      <c r="O32" s="88" t="s">
        <v>96</v>
      </c>
      <c r="P32" s="95" t="s">
        <v>59</v>
      </c>
      <c r="Q32" s="88" t="str">
        <f t="shared" si="0"/>
        <v>M2</v>
      </c>
      <c r="R32" s="93">
        <f>VALUE(RIGHT($P32,2))*$D32</f>
        <v>8</v>
      </c>
      <c r="S32" s="92" t="s">
        <v>116</v>
      </c>
    </row>
    <row r="33" spans="2:19" x14ac:dyDescent="0.2">
      <c r="B33" s="110">
        <v>31</v>
      </c>
      <c r="C33" s="91" t="s">
        <v>48</v>
      </c>
      <c r="D33" s="110">
        <v>1</v>
      </c>
      <c r="E33" s="110"/>
      <c r="F33" s="110"/>
      <c r="G33" s="110"/>
      <c r="H33" s="110"/>
      <c r="I33" s="110">
        <v>1</v>
      </c>
      <c r="J33" s="88" t="s">
        <v>73</v>
      </c>
      <c r="K33" s="91"/>
      <c r="L33" s="92"/>
      <c r="M33" s="91" t="s">
        <v>49</v>
      </c>
      <c r="N33" s="91" t="s">
        <v>50</v>
      </c>
      <c r="O33" s="88" t="s">
        <v>96</v>
      </c>
      <c r="P33" s="95" t="s">
        <v>65</v>
      </c>
      <c r="Q33" s="88" t="str">
        <f t="shared" si="0"/>
        <v>M2</v>
      </c>
      <c r="R33" s="93">
        <f>VALUE(RIGHT($P33,2))*$D33</f>
        <v>15</v>
      </c>
      <c r="S33" s="92" t="s">
        <v>122</v>
      </c>
    </row>
    <row r="34" spans="2:19" x14ac:dyDescent="0.2">
      <c r="B34" s="110">
        <v>32</v>
      </c>
      <c r="C34" s="91" t="s">
        <v>51</v>
      </c>
      <c r="D34" s="110">
        <v>1</v>
      </c>
      <c r="E34" s="110"/>
      <c r="F34" s="110"/>
      <c r="G34" s="110"/>
      <c r="H34" s="110"/>
      <c r="I34" s="110">
        <v>1</v>
      </c>
      <c r="J34" s="88" t="s">
        <v>73</v>
      </c>
      <c r="K34" s="91"/>
      <c r="L34" s="92"/>
      <c r="M34" s="91" t="s">
        <v>52</v>
      </c>
      <c r="N34" s="91" t="s">
        <v>53</v>
      </c>
      <c r="O34" s="88" t="s">
        <v>96</v>
      </c>
      <c r="P34" s="95" t="s">
        <v>66</v>
      </c>
      <c r="Q34" s="88" t="str">
        <f t="shared" si="0"/>
        <v>M2</v>
      </c>
      <c r="R34" s="93">
        <f>VALUE(RIGHT($P34,2))*$D34</f>
        <v>17</v>
      </c>
      <c r="S34" s="92" t="s">
        <v>123</v>
      </c>
    </row>
    <row r="35" spans="2:19" x14ac:dyDescent="0.2">
      <c r="B35" s="110">
        <v>33</v>
      </c>
      <c r="C35" s="91" t="s">
        <v>19</v>
      </c>
      <c r="D35" s="110">
        <v>1</v>
      </c>
      <c r="E35" s="110"/>
      <c r="F35" s="110"/>
      <c r="G35" s="110"/>
      <c r="H35" s="110"/>
      <c r="I35" s="110">
        <v>1</v>
      </c>
      <c r="J35" s="88" t="s">
        <v>73</v>
      </c>
      <c r="K35" s="91"/>
      <c r="L35" s="92"/>
      <c r="M35" s="91" t="s">
        <v>20</v>
      </c>
      <c r="N35" s="91" t="s">
        <v>16</v>
      </c>
      <c r="O35" s="88" t="s">
        <v>96</v>
      </c>
      <c r="P35" s="91" t="s">
        <v>58</v>
      </c>
      <c r="Q35" s="88" t="str">
        <f t="shared" si="0"/>
        <v>M2</v>
      </c>
      <c r="R35" s="93">
        <f>VALUE(RIGHT($P35,2))*$D35</f>
        <v>4</v>
      </c>
      <c r="S35" s="92" t="s">
        <v>123</v>
      </c>
    </row>
    <row r="36" spans="2:19" x14ac:dyDescent="0.2">
      <c r="B36" s="110">
        <v>34</v>
      </c>
      <c r="C36" s="91" t="s">
        <v>24</v>
      </c>
      <c r="D36" s="110">
        <v>1</v>
      </c>
      <c r="E36" s="110"/>
      <c r="F36" s="110"/>
      <c r="G36" s="110"/>
      <c r="H36" s="110"/>
      <c r="I36" s="110">
        <v>1</v>
      </c>
      <c r="J36" s="88" t="s">
        <v>73</v>
      </c>
      <c r="K36" s="91"/>
      <c r="L36" s="92"/>
      <c r="M36" s="91" t="s">
        <v>25</v>
      </c>
      <c r="N36" s="91" t="s">
        <v>26</v>
      </c>
      <c r="O36" s="88" t="s">
        <v>96</v>
      </c>
      <c r="P36" s="95" t="s">
        <v>55</v>
      </c>
      <c r="Q36" s="88" t="str">
        <f t="shared" si="0"/>
        <v>M2</v>
      </c>
      <c r="R36" s="93">
        <f>VALUE(RIGHT($P36,2))*$D36</f>
        <v>10</v>
      </c>
      <c r="S36" s="92" t="s">
        <v>115</v>
      </c>
    </row>
    <row r="37" spans="2:19" x14ac:dyDescent="0.2">
      <c r="B37" s="110">
        <v>35</v>
      </c>
      <c r="C37" s="91" t="s">
        <v>29</v>
      </c>
      <c r="D37" s="110">
        <v>1</v>
      </c>
      <c r="E37" s="110"/>
      <c r="F37" s="110"/>
      <c r="G37" s="110"/>
      <c r="H37" s="110"/>
      <c r="I37" s="110">
        <v>1</v>
      </c>
      <c r="J37" s="88" t="s">
        <v>73</v>
      </c>
      <c r="K37" s="91"/>
      <c r="L37" s="92"/>
      <c r="M37" s="91" t="s">
        <v>30</v>
      </c>
      <c r="N37" s="91" t="s">
        <v>31</v>
      </c>
      <c r="O37" s="88" t="s">
        <v>96</v>
      </c>
      <c r="P37" s="95" t="s">
        <v>60</v>
      </c>
      <c r="Q37" s="88" t="str">
        <f t="shared" si="0"/>
        <v>M2</v>
      </c>
      <c r="R37" s="93">
        <f>VALUE(RIGHT($P37,2))*$D37</f>
        <v>12</v>
      </c>
      <c r="S37" s="92" t="s">
        <v>124</v>
      </c>
    </row>
    <row r="40" spans="2:19" x14ac:dyDescent="0.2">
      <c r="B40" s="15">
        <v>90</v>
      </c>
      <c r="C40" s="16" t="s">
        <v>188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 t="s">
        <v>190</v>
      </c>
      <c r="K40" s="16"/>
      <c r="L40" s="18"/>
      <c r="M40" s="16"/>
      <c r="N40" s="16"/>
      <c r="O40" s="15"/>
      <c r="P40" s="16"/>
      <c r="Q40" s="15"/>
      <c r="R40" s="23"/>
      <c r="S40" s="18" t="s">
        <v>189</v>
      </c>
    </row>
    <row r="41" spans="2:19" x14ac:dyDescent="0.2">
      <c r="B41" s="111">
        <v>91</v>
      </c>
      <c r="C41" s="100" t="s">
        <v>99</v>
      </c>
      <c r="D41" s="99">
        <v>2</v>
      </c>
      <c r="E41" s="99">
        <v>2</v>
      </c>
      <c r="F41" s="99">
        <v>2</v>
      </c>
      <c r="G41" s="99">
        <v>2</v>
      </c>
      <c r="H41" s="99">
        <v>2</v>
      </c>
      <c r="I41" s="99">
        <v>2</v>
      </c>
      <c r="J41" s="99" t="s">
        <v>73</v>
      </c>
      <c r="K41" s="100" t="s">
        <v>125</v>
      </c>
      <c r="L41" s="101" t="s">
        <v>129</v>
      </c>
      <c r="M41" s="100"/>
      <c r="N41" s="100"/>
      <c r="O41" s="99" t="s">
        <v>92</v>
      </c>
      <c r="P41" s="102" t="s">
        <v>61</v>
      </c>
      <c r="Q41" s="99"/>
      <c r="R41" s="103"/>
      <c r="S41" s="101" t="s">
        <v>181</v>
      </c>
    </row>
    <row r="42" spans="2:19" x14ac:dyDescent="0.2">
      <c r="B42" s="113">
        <v>92</v>
      </c>
      <c r="C42" s="107" t="s">
        <v>183</v>
      </c>
      <c r="D42" s="106">
        <v>1</v>
      </c>
      <c r="E42" s="106">
        <v>1</v>
      </c>
      <c r="F42" s="106">
        <v>1</v>
      </c>
      <c r="G42" s="106">
        <v>1</v>
      </c>
      <c r="H42" s="106">
        <v>1</v>
      </c>
      <c r="I42" s="106">
        <v>1</v>
      </c>
      <c r="J42" s="106" t="s">
        <v>73</v>
      </c>
      <c r="K42" s="107" t="s">
        <v>125</v>
      </c>
      <c r="L42" s="108" t="s">
        <v>182</v>
      </c>
      <c r="M42" s="107"/>
      <c r="N42" s="107"/>
      <c r="O42" s="106" t="s">
        <v>184</v>
      </c>
      <c r="P42" s="106" t="s">
        <v>184</v>
      </c>
      <c r="Q42" s="106"/>
      <c r="R42" s="109"/>
      <c r="S42" s="107" t="s">
        <v>185</v>
      </c>
    </row>
    <row r="43" spans="2:19" x14ac:dyDescent="0.2">
      <c r="B43" s="112">
        <v>93</v>
      </c>
      <c r="C43" s="91" t="s">
        <v>188</v>
      </c>
      <c r="D43" s="88">
        <v>4</v>
      </c>
      <c r="E43" s="88">
        <v>4</v>
      </c>
      <c r="F43" s="88">
        <v>4</v>
      </c>
      <c r="G43" s="88">
        <v>4</v>
      </c>
      <c r="H43" s="88">
        <v>4</v>
      </c>
      <c r="I43" s="88">
        <v>4</v>
      </c>
      <c r="J43" s="88" t="s">
        <v>73</v>
      </c>
      <c r="K43" s="91" t="s">
        <v>125</v>
      </c>
      <c r="L43" s="92" t="s">
        <v>186</v>
      </c>
      <c r="M43" s="91"/>
      <c r="N43" s="91"/>
      <c r="O43" s="88" t="s">
        <v>184</v>
      </c>
      <c r="P43" s="88" t="s">
        <v>184</v>
      </c>
      <c r="Q43" s="88"/>
      <c r="R43" s="93"/>
      <c r="S43" s="91" t="s">
        <v>187</v>
      </c>
    </row>
    <row r="46" spans="2:19" ht="17" thickBot="1" x14ac:dyDescent="0.25"/>
    <row r="47" spans="2:19" x14ac:dyDescent="0.2">
      <c r="Q47" s="96" t="s">
        <v>110</v>
      </c>
      <c r="R47" s="94">
        <f>SUMIF($Q$7:$Q$37,$Q47,$R$7:$R$37)</f>
        <v>16</v>
      </c>
      <c r="S47" s="97" t="s">
        <v>128</v>
      </c>
    </row>
    <row r="48" spans="2:19" ht="17" thickBot="1" x14ac:dyDescent="0.25">
      <c r="Q48" s="98" t="s">
        <v>111</v>
      </c>
      <c r="R48" s="89">
        <f>SUMIF($Q$7:$Q$37,$Q48,$R$7:$R$37)</f>
        <v>118</v>
      </c>
      <c r="S48" s="90" t="s">
        <v>127</v>
      </c>
    </row>
    <row r="49" spans="2:19" x14ac:dyDescent="0.2">
      <c r="Q49" s="68"/>
      <c r="R49" s="69"/>
      <c r="S49" s="70"/>
    </row>
    <row r="50" spans="2:19" x14ac:dyDescent="0.2">
      <c r="Q50" s="68"/>
      <c r="R50" s="69"/>
      <c r="S50" s="70"/>
    </row>
    <row r="51" spans="2:19" x14ac:dyDescent="0.2">
      <c r="Q51" s="68"/>
      <c r="R51" s="69"/>
      <c r="S51" s="70"/>
    </row>
    <row r="52" spans="2:19" x14ac:dyDescent="0.2">
      <c r="Q52" s="68"/>
      <c r="R52" s="69"/>
      <c r="S52" s="70"/>
    </row>
    <row r="53" spans="2:19" x14ac:dyDescent="0.2">
      <c r="Q53" s="68"/>
      <c r="R53" s="69"/>
      <c r="S53" s="70"/>
    </row>
    <row r="54" spans="2:19" x14ac:dyDescent="0.2">
      <c r="Q54" s="68"/>
      <c r="R54" s="69"/>
      <c r="S54" s="70"/>
    </row>
    <row r="55" spans="2:19" s="28" customFormat="1" x14ac:dyDescent="0.2">
      <c r="B55" s="84"/>
      <c r="D55" s="84"/>
      <c r="E55" s="84"/>
      <c r="F55" s="84"/>
      <c r="G55" s="84"/>
      <c r="H55" s="84"/>
      <c r="I55" s="84"/>
      <c r="J55" s="84"/>
      <c r="L55" s="85"/>
      <c r="O55" s="84"/>
      <c r="Q55" s="68"/>
      <c r="R55" s="69"/>
      <c r="S55" s="70"/>
    </row>
    <row r="56" spans="2:19" s="28" customFormat="1" x14ac:dyDescent="0.2">
      <c r="B56" s="84"/>
      <c r="D56" s="84"/>
      <c r="E56" s="84"/>
      <c r="F56" s="84"/>
      <c r="G56" s="84"/>
      <c r="H56" s="84"/>
      <c r="I56" s="84"/>
      <c r="J56" s="84"/>
      <c r="L56" s="85"/>
      <c r="O56" s="84"/>
      <c r="Q56" s="68"/>
      <c r="R56" s="69"/>
      <c r="S56" s="70"/>
    </row>
    <row r="57" spans="2:19" s="28" customFormat="1" x14ac:dyDescent="0.2">
      <c r="B57" s="84"/>
      <c r="D57" s="84"/>
      <c r="E57" s="84"/>
      <c r="F57" s="84"/>
      <c r="G57" s="84"/>
      <c r="H57" s="84"/>
      <c r="I57" s="84"/>
      <c r="J57" s="84"/>
      <c r="L57" s="85"/>
      <c r="O57" s="84"/>
      <c r="Q57" s="68"/>
      <c r="R57" s="69"/>
      <c r="S57" s="70"/>
    </row>
    <row r="58" spans="2:19" s="28" customFormat="1" x14ac:dyDescent="0.2">
      <c r="B58" s="84"/>
      <c r="D58" s="84"/>
      <c r="E58" s="84"/>
      <c r="F58" s="84"/>
      <c r="G58" s="84"/>
      <c r="H58" s="84"/>
      <c r="I58" s="84"/>
      <c r="J58" s="84"/>
      <c r="L58" s="85"/>
      <c r="O58" s="84"/>
      <c r="Q58" s="68"/>
      <c r="R58" s="69"/>
      <c r="S58" s="87"/>
    </row>
    <row r="59" spans="2:19" s="28" customFormat="1" x14ac:dyDescent="0.2">
      <c r="B59" s="84"/>
      <c r="D59" s="84"/>
      <c r="E59" s="84"/>
      <c r="F59" s="84"/>
      <c r="G59" s="84"/>
      <c r="H59" s="84"/>
      <c r="I59" s="84"/>
      <c r="J59" s="84"/>
      <c r="L59" s="85"/>
      <c r="O59" s="84"/>
      <c r="Q59" s="68"/>
      <c r="R59" s="69"/>
      <c r="S59" s="87"/>
    </row>
    <row r="60" spans="2:19" s="28" customFormat="1" x14ac:dyDescent="0.2">
      <c r="B60" s="84"/>
      <c r="D60" s="84"/>
      <c r="E60" s="84"/>
      <c r="F60" s="84"/>
      <c r="G60" s="84"/>
      <c r="H60" s="84"/>
      <c r="I60" s="84"/>
      <c r="J60" s="84"/>
      <c r="L60" s="85"/>
      <c r="O60" s="84"/>
      <c r="Q60" s="68"/>
      <c r="R60" s="69"/>
      <c r="S60" s="70"/>
    </row>
    <row r="61" spans="2:19" s="28" customFormat="1" x14ac:dyDescent="0.2">
      <c r="B61" s="84"/>
      <c r="D61" s="84"/>
      <c r="E61" s="84"/>
      <c r="F61" s="84"/>
      <c r="G61" s="84"/>
      <c r="H61" s="84"/>
      <c r="I61" s="84"/>
      <c r="J61" s="84"/>
      <c r="L61" s="85"/>
      <c r="O61" s="84"/>
      <c r="Q61" s="68"/>
      <c r="R61" s="69"/>
      <c r="S61" s="70"/>
    </row>
    <row r="62" spans="2:19" s="28" customFormat="1" x14ac:dyDescent="0.2">
      <c r="B62" s="84"/>
      <c r="D62" s="84"/>
      <c r="E62" s="84"/>
      <c r="F62" s="84"/>
      <c r="G62" s="84"/>
      <c r="H62" s="84"/>
      <c r="I62" s="84"/>
      <c r="J62" s="84"/>
      <c r="L62" s="85"/>
      <c r="O62" s="84"/>
      <c r="Q62" s="68"/>
      <c r="R62" s="69"/>
      <c r="S62" s="70"/>
    </row>
    <row r="63" spans="2:19" s="28" customFormat="1" x14ac:dyDescent="0.2">
      <c r="B63" s="84"/>
      <c r="D63" s="84"/>
      <c r="E63" s="84"/>
      <c r="F63" s="84"/>
      <c r="G63" s="84"/>
      <c r="H63" s="84"/>
      <c r="I63" s="84"/>
      <c r="J63" s="84"/>
      <c r="L63" s="85"/>
      <c r="O63" s="84"/>
      <c r="Q63" s="68"/>
      <c r="R63" s="69"/>
      <c r="S63" s="70"/>
    </row>
    <row r="64" spans="2:19" s="28" customFormat="1" x14ac:dyDescent="0.2">
      <c r="B64" s="84"/>
      <c r="D64" s="84"/>
      <c r="E64" s="84"/>
      <c r="F64" s="84"/>
      <c r="G64" s="84"/>
      <c r="H64" s="84"/>
      <c r="I64" s="84"/>
      <c r="J64" s="84"/>
      <c r="L64" s="85"/>
      <c r="O64" s="84"/>
      <c r="Q64" s="68"/>
      <c r="R64" s="69"/>
      <c r="S64" s="70"/>
    </row>
    <row r="65" spans="2:19" s="28" customFormat="1" x14ac:dyDescent="0.2">
      <c r="B65" s="84"/>
      <c r="D65" s="84"/>
      <c r="E65" s="84"/>
      <c r="F65" s="84"/>
      <c r="G65" s="84"/>
      <c r="H65" s="84"/>
      <c r="I65" s="84"/>
      <c r="J65" s="84"/>
      <c r="L65" s="85"/>
      <c r="O65" s="84"/>
      <c r="Q65" s="68"/>
      <c r="R65" s="69"/>
      <c r="S65" s="70"/>
    </row>
    <row r="66" spans="2:19" s="28" customFormat="1" x14ac:dyDescent="0.2">
      <c r="B66" s="84"/>
      <c r="D66" s="84"/>
      <c r="E66" s="84"/>
      <c r="F66" s="84"/>
      <c r="G66" s="84"/>
      <c r="H66" s="84"/>
      <c r="I66" s="84"/>
      <c r="J66" s="84"/>
      <c r="L66" s="85"/>
      <c r="O66" s="84"/>
      <c r="Q66" s="68"/>
      <c r="R66" s="69"/>
      <c r="S66" s="70"/>
    </row>
    <row r="67" spans="2:19" s="28" customFormat="1" x14ac:dyDescent="0.2">
      <c r="B67" s="84"/>
      <c r="D67" s="84"/>
      <c r="E67" s="84"/>
      <c r="F67" s="84"/>
      <c r="G67" s="84"/>
      <c r="H67" s="84"/>
      <c r="I67" s="84"/>
      <c r="J67" s="84"/>
      <c r="L67" s="85"/>
      <c r="O67" s="84"/>
      <c r="Q67" s="68"/>
      <c r="R67" s="69"/>
      <c r="S67" s="70"/>
    </row>
    <row r="68" spans="2:19" s="28" customFormat="1" x14ac:dyDescent="0.2">
      <c r="B68" s="84"/>
      <c r="D68" s="84"/>
      <c r="E68" s="84"/>
      <c r="F68" s="84"/>
      <c r="G68" s="84"/>
      <c r="H68" s="84"/>
      <c r="I68" s="84"/>
      <c r="J68" s="84"/>
      <c r="L68" s="85"/>
      <c r="O68" s="84"/>
      <c r="Q68" s="68"/>
      <c r="R68" s="69"/>
      <c r="S68" s="70"/>
    </row>
    <row r="69" spans="2:19" s="28" customFormat="1" x14ac:dyDescent="0.2">
      <c r="B69" s="84"/>
      <c r="D69" s="84"/>
      <c r="E69" s="84"/>
      <c r="F69" s="84"/>
      <c r="G69" s="84"/>
      <c r="H69" s="84"/>
      <c r="I69" s="84"/>
      <c r="J69" s="84"/>
      <c r="L69" s="85"/>
      <c r="O69" s="84"/>
      <c r="Q69" s="68"/>
      <c r="R69" s="69"/>
      <c r="S69" s="70"/>
    </row>
    <row r="70" spans="2:19" s="28" customFormat="1" x14ac:dyDescent="0.2">
      <c r="B70" s="84"/>
      <c r="D70" s="84"/>
      <c r="E70" s="84"/>
      <c r="F70" s="84"/>
      <c r="G70" s="84"/>
      <c r="H70" s="84"/>
      <c r="I70" s="84"/>
      <c r="J70" s="84"/>
      <c r="L70" s="85"/>
      <c r="O70" s="84"/>
      <c r="Q70" s="68"/>
      <c r="R70" s="69"/>
      <c r="S70" s="70"/>
    </row>
    <row r="71" spans="2:19" s="28" customFormat="1" x14ac:dyDescent="0.2">
      <c r="B71" s="84"/>
      <c r="D71" s="84"/>
      <c r="E71" s="84"/>
      <c r="F71" s="84"/>
      <c r="G71" s="84"/>
      <c r="H71" s="84"/>
      <c r="I71" s="84"/>
      <c r="J71" s="84"/>
      <c r="L71" s="85"/>
      <c r="O71" s="84"/>
      <c r="Q71" s="68"/>
      <c r="R71" s="69"/>
      <c r="S71" s="70"/>
    </row>
    <row r="72" spans="2:19" s="28" customFormat="1" x14ac:dyDescent="0.2">
      <c r="B72" s="84"/>
      <c r="D72" s="84"/>
      <c r="E72" s="84"/>
      <c r="F72" s="84"/>
      <c r="G72" s="84"/>
      <c r="H72" s="84"/>
      <c r="I72" s="84"/>
      <c r="J72" s="84"/>
      <c r="L72" s="85"/>
      <c r="O72" s="84"/>
      <c r="Q72" s="68"/>
      <c r="R72" s="69"/>
      <c r="S72" s="70"/>
    </row>
    <row r="73" spans="2:19" s="28" customFormat="1" x14ac:dyDescent="0.2">
      <c r="B73" s="84"/>
      <c r="D73" s="84"/>
      <c r="E73" s="84"/>
      <c r="F73" s="84"/>
      <c r="G73" s="84"/>
      <c r="H73" s="84"/>
      <c r="I73" s="84"/>
      <c r="J73" s="84"/>
      <c r="L73" s="85"/>
      <c r="O73" s="84"/>
      <c r="Q73" s="68"/>
      <c r="R73" s="69"/>
      <c r="S73" s="70"/>
    </row>
    <row r="74" spans="2:19" s="28" customFormat="1" x14ac:dyDescent="0.2">
      <c r="B74" s="84"/>
      <c r="D74" s="84"/>
      <c r="E74" s="84"/>
      <c r="F74" s="84"/>
      <c r="G74" s="84"/>
      <c r="H74" s="84"/>
      <c r="I74" s="84"/>
      <c r="J74" s="84"/>
      <c r="L74" s="85"/>
      <c r="O74" s="84"/>
      <c r="Q74" s="68"/>
      <c r="R74" s="69"/>
      <c r="S74" s="70"/>
    </row>
    <row r="75" spans="2:19" s="28" customFormat="1" x14ac:dyDescent="0.2">
      <c r="B75" s="84"/>
      <c r="D75" s="84"/>
      <c r="E75" s="84"/>
      <c r="F75" s="84"/>
      <c r="G75" s="84"/>
      <c r="H75" s="84"/>
      <c r="I75" s="84"/>
      <c r="J75" s="84"/>
      <c r="L75" s="85"/>
      <c r="O75" s="84"/>
      <c r="Q75" s="68"/>
      <c r="R75" s="69"/>
      <c r="S75" s="70"/>
    </row>
    <row r="76" spans="2:19" s="28" customFormat="1" x14ac:dyDescent="0.2">
      <c r="B76" s="84"/>
      <c r="D76" s="84"/>
      <c r="E76" s="84"/>
      <c r="F76" s="84"/>
      <c r="G76" s="84"/>
      <c r="H76" s="84"/>
      <c r="I76" s="84"/>
      <c r="J76" s="84"/>
      <c r="L76" s="85"/>
      <c r="O76" s="84"/>
      <c r="Q76" s="68"/>
      <c r="R76" s="69"/>
      <c r="S76" s="70"/>
    </row>
    <row r="77" spans="2:19" s="28" customFormat="1" x14ac:dyDescent="0.2">
      <c r="B77" s="84"/>
      <c r="D77" s="84"/>
      <c r="E77" s="84"/>
      <c r="F77" s="84"/>
      <c r="G77" s="84"/>
      <c r="H77" s="84"/>
      <c r="I77" s="84"/>
      <c r="J77" s="84"/>
      <c r="L77" s="85"/>
      <c r="O77" s="84"/>
      <c r="Q77" s="68"/>
      <c r="R77" s="69"/>
      <c r="S77" s="70"/>
    </row>
    <row r="78" spans="2:19" s="28" customFormat="1" x14ac:dyDescent="0.2">
      <c r="B78" s="84"/>
      <c r="D78" s="84"/>
      <c r="E78" s="84"/>
      <c r="F78" s="84"/>
      <c r="G78" s="84"/>
      <c r="H78" s="84"/>
      <c r="I78" s="84"/>
      <c r="J78" s="84"/>
      <c r="L78" s="85"/>
      <c r="O78" s="84"/>
      <c r="Q78" s="68"/>
      <c r="R78" s="69"/>
      <c r="S78" s="70"/>
    </row>
    <row r="79" spans="2:19" s="28" customFormat="1" x14ac:dyDescent="0.2">
      <c r="B79" s="84"/>
      <c r="D79" s="84"/>
      <c r="E79" s="84"/>
      <c r="F79" s="84"/>
      <c r="G79" s="84"/>
      <c r="H79" s="84"/>
      <c r="I79" s="84"/>
      <c r="J79" s="84"/>
      <c r="L79" s="85"/>
      <c r="O79" s="84"/>
      <c r="Q79" s="68"/>
      <c r="R79" s="69"/>
      <c r="S79" s="70"/>
    </row>
    <row r="80" spans="2:19" s="28" customFormat="1" x14ac:dyDescent="0.2">
      <c r="B80" s="84"/>
      <c r="D80" s="84"/>
      <c r="E80" s="84"/>
      <c r="F80" s="84"/>
      <c r="G80" s="84"/>
      <c r="H80" s="84"/>
      <c r="I80" s="84"/>
      <c r="J80" s="84"/>
      <c r="L80" s="85"/>
      <c r="O80" s="84"/>
      <c r="Q80" s="68"/>
      <c r="R80" s="69"/>
      <c r="S80" s="70"/>
    </row>
    <row r="81" spans="2:19" s="28" customFormat="1" x14ac:dyDescent="0.2">
      <c r="B81" s="84"/>
      <c r="D81" s="84"/>
      <c r="E81" s="84"/>
      <c r="F81" s="84"/>
      <c r="G81" s="84"/>
      <c r="H81" s="84"/>
      <c r="I81" s="84"/>
      <c r="J81" s="84"/>
      <c r="L81" s="85"/>
      <c r="O81" s="84"/>
      <c r="Q81" s="68"/>
      <c r="R81" s="69"/>
      <c r="S81" s="70"/>
    </row>
    <row r="82" spans="2:19" s="28" customFormat="1" x14ac:dyDescent="0.2">
      <c r="B82" s="84"/>
      <c r="D82" s="84"/>
      <c r="E82" s="84"/>
      <c r="F82" s="84"/>
      <c r="G82" s="84"/>
      <c r="H82" s="84"/>
      <c r="I82" s="84"/>
      <c r="J82" s="84"/>
      <c r="L82" s="85"/>
      <c r="O82" s="84"/>
      <c r="Q82" s="68"/>
      <c r="R82" s="69"/>
      <c r="S82" s="70"/>
    </row>
    <row r="83" spans="2:19" s="28" customFormat="1" x14ac:dyDescent="0.2">
      <c r="B83" s="84"/>
      <c r="D83" s="84"/>
      <c r="E83" s="84"/>
      <c r="F83" s="84"/>
      <c r="G83" s="84"/>
      <c r="H83" s="84"/>
      <c r="I83" s="84"/>
      <c r="J83" s="84"/>
      <c r="L83" s="85"/>
      <c r="O83" s="84"/>
      <c r="Q83" s="68"/>
      <c r="R83" s="69"/>
      <c r="S83" s="70"/>
    </row>
    <row r="84" spans="2:19" s="28" customFormat="1" x14ac:dyDescent="0.2">
      <c r="B84" s="84"/>
      <c r="D84" s="84"/>
      <c r="E84" s="84"/>
      <c r="F84" s="84"/>
      <c r="G84" s="84"/>
      <c r="H84" s="84"/>
      <c r="I84" s="84"/>
      <c r="J84" s="84"/>
      <c r="L84" s="85"/>
      <c r="O84" s="84"/>
      <c r="Q84" s="68"/>
      <c r="R84" s="69"/>
      <c r="S84" s="70"/>
    </row>
    <row r="85" spans="2:19" s="28" customFormat="1" x14ac:dyDescent="0.2">
      <c r="B85" s="84"/>
      <c r="D85" s="84"/>
      <c r="E85" s="84"/>
      <c r="F85" s="84"/>
      <c r="G85" s="84"/>
      <c r="H85" s="84"/>
      <c r="I85" s="84"/>
      <c r="J85" s="84"/>
      <c r="L85" s="85"/>
      <c r="O85" s="84"/>
      <c r="Q85" s="68"/>
      <c r="R85" s="69"/>
      <c r="S85" s="70"/>
    </row>
    <row r="86" spans="2:19" s="28" customFormat="1" x14ac:dyDescent="0.2">
      <c r="B86" s="84"/>
      <c r="D86" s="84"/>
      <c r="E86" s="84"/>
      <c r="F86" s="84"/>
      <c r="G86" s="84"/>
      <c r="H86" s="84"/>
      <c r="I86" s="84"/>
      <c r="J86" s="84"/>
      <c r="L86" s="85"/>
      <c r="O86" s="84"/>
      <c r="Q86" s="68"/>
      <c r="R86" s="69"/>
      <c r="S86" s="70"/>
    </row>
    <row r="87" spans="2:19" s="28" customFormat="1" x14ac:dyDescent="0.2">
      <c r="B87" s="84"/>
      <c r="D87" s="84"/>
      <c r="E87" s="84"/>
      <c r="F87" s="84"/>
      <c r="G87" s="84"/>
      <c r="H87" s="84"/>
      <c r="I87" s="84"/>
      <c r="J87" s="84"/>
      <c r="L87" s="85"/>
      <c r="O87" s="84"/>
      <c r="Q87" s="68"/>
      <c r="R87" s="69"/>
      <c r="S87" s="70"/>
    </row>
    <row r="88" spans="2:19" s="28" customFormat="1" x14ac:dyDescent="0.2">
      <c r="B88" s="84"/>
      <c r="D88" s="84"/>
      <c r="E88" s="84"/>
      <c r="F88" s="84"/>
      <c r="G88" s="84"/>
      <c r="H88" s="84"/>
      <c r="I88" s="84"/>
      <c r="J88" s="84"/>
      <c r="L88" s="85"/>
      <c r="O88" s="84"/>
      <c r="Q88" s="84"/>
      <c r="R88" s="86"/>
    </row>
    <row r="89" spans="2:19" s="28" customFormat="1" x14ac:dyDescent="0.2">
      <c r="B89" s="84"/>
      <c r="D89" s="84"/>
      <c r="E89" s="84"/>
      <c r="F89" s="84"/>
      <c r="G89" s="84"/>
      <c r="H89" s="84"/>
      <c r="I89" s="84"/>
      <c r="J89" s="84"/>
      <c r="L89" s="85"/>
      <c r="O89" s="84"/>
      <c r="Q89" s="84"/>
      <c r="R89" s="86"/>
    </row>
    <row r="90" spans="2:19" s="28" customFormat="1" x14ac:dyDescent="0.2">
      <c r="B90" s="84"/>
      <c r="D90" s="84"/>
      <c r="E90" s="84"/>
      <c r="F90" s="84"/>
      <c r="G90" s="84"/>
      <c r="H90" s="84"/>
      <c r="I90" s="84"/>
      <c r="J90" s="84"/>
      <c r="L90" s="85"/>
      <c r="O90" s="84"/>
      <c r="Q90" s="84"/>
      <c r="R90" s="86"/>
    </row>
  </sheetData>
  <mergeCells count="3">
    <mergeCell ref="B3:C3"/>
    <mergeCell ref="B1:C1"/>
    <mergeCell ref="B2:C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ADE6-4264-DE47-A067-ABBE604B6FE0}">
  <dimension ref="A1:Y83"/>
  <sheetViews>
    <sheetView topLeftCell="A2" zoomScaleNormal="100" workbookViewId="0">
      <selection activeCell="A48" sqref="A48"/>
    </sheetView>
  </sheetViews>
  <sheetFormatPr baseColWidth="10" defaultRowHeight="16" x14ac:dyDescent="0.2"/>
  <cols>
    <col min="1" max="1" width="3" customWidth="1"/>
    <col min="2" max="2" width="4.33203125" style="2" customWidth="1"/>
    <col min="3" max="3" width="19" bestFit="1" customWidth="1"/>
    <col min="4" max="9" width="4.1640625" style="2" bestFit="1" customWidth="1"/>
    <col min="10" max="10" width="6.83203125" style="2" customWidth="1"/>
    <col min="11" max="11" width="12.6640625" bestFit="1" customWidth="1"/>
    <col min="12" max="12" width="23.33203125" style="4" customWidth="1"/>
    <col min="13" max="13" width="19.1640625" bestFit="1" customWidth="1"/>
    <col min="14" max="14" width="24" bestFit="1" customWidth="1"/>
    <col min="15" max="15" width="7.33203125" style="2" bestFit="1" customWidth="1"/>
    <col min="16" max="16" width="8.83203125" style="2" customWidth="1"/>
    <col min="17" max="17" width="7.33203125" customWidth="1"/>
    <col min="18" max="18" width="7.33203125" style="4" customWidth="1"/>
    <col min="19" max="19" width="4" style="2" customWidth="1"/>
    <col min="20" max="20" width="4.6640625" style="21" customWidth="1"/>
    <col min="21" max="21" width="72.1640625" customWidth="1"/>
  </cols>
  <sheetData>
    <row r="1" spans="2:25" s="1" customFormat="1" x14ac:dyDescent="0.2">
      <c r="B1" s="80" t="s">
        <v>90</v>
      </c>
      <c r="C1" s="81"/>
      <c r="D1" s="6"/>
      <c r="E1" s="6"/>
      <c r="F1" s="6"/>
      <c r="G1" s="6"/>
      <c r="H1" s="6"/>
      <c r="I1" s="6"/>
      <c r="J1" s="6"/>
      <c r="L1" s="6"/>
      <c r="O1" s="3"/>
      <c r="P1" s="3"/>
      <c r="R1" s="6"/>
      <c r="S1" s="3"/>
      <c r="T1" s="20"/>
    </row>
    <row r="2" spans="2:25" s="1" customFormat="1" x14ac:dyDescent="0.2">
      <c r="B2" s="82" t="s">
        <v>89</v>
      </c>
      <c r="C2" s="83"/>
      <c r="D2" s="6"/>
      <c r="E2" s="6"/>
      <c r="F2" s="6"/>
      <c r="G2" s="6"/>
      <c r="H2" s="6"/>
      <c r="I2" s="6"/>
      <c r="J2" s="6"/>
      <c r="L2" s="6"/>
      <c r="O2" s="3"/>
      <c r="P2" s="3"/>
      <c r="R2" s="6"/>
      <c r="S2" s="3"/>
      <c r="T2" s="20"/>
    </row>
    <row r="3" spans="2:25" s="1" customFormat="1" ht="17" thickBot="1" x14ac:dyDescent="0.25">
      <c r="B3" s="78">
        <v>44146</v>
      </c>
      <c r="C3" s="79"/>
      <c r="D3" s="6"/>
      <c r="E3" s="6"/>
      <c r="F3" s="6"/>
      <c r="G3" s="6"/>
      <c r="H3" s="6"/>
      <c r="I3" s="6"/>
      <c r="J3" s="6"/>
      <c r="L3" s="6"/>
      <c r="O3" s="3"/>
      <c r="P3" s="3"/>
      <c r="R3" s="6"/>
      <c r="S3" s="3"/>
      <c r="T3" s="20"/>
    </row>
    <row r="4" spans="2:25" s="1" customFormat="1" x14ac:dyDescent="0.2">
      <c r="B4" s="3"/>
      <c r="D4" s="6"/>
      <c r="E4" s="6"/>
      <c r="F4" s="6"/>
      <c r="G4" s="6"/>
      <c r="H4" s="6"/>
      <c r="I4" s="6"/>
      <c r="J4" s="6"/>
      <c r="L4" s="6"/>
      <c r="O4" s="3"/>
      <c r="P4" s="3"/>
      <c r="R4" s="6"/>
      <c r="S4" s="3"/>
      <c r="T4" s="20"/>
    </row>
    <row r="5" spans="2:25" ht="17" thickBot="1" x14ac:dyDescent="0.25">
      <c r="D5" s="4"/>
      <c r="E5" s="4"/>
      <c r="F5" s="4"/>
      <c r="G5" s="4"/>
      <c r="H5" s="4"/>
      <c r="I5" s="4"/>
      <c r="J5" s="4"/>
    </row>
    <row r="6" spans="2:25" s="1" customFormat="1" ht="36" customHeight="1" thickBot="1" x14ac:dyDescent="0.25">
      <c r="B6" s="53" t="s">
        <v>54</v>
      </c>
      <c r="C6" s="11" t="s">
        <v>0</v>
      </c>
      <c r="D6" s="12" t="s">
        <v>109</v>
      </c>
      <c r="E6" s="12" t="s">
        <v>101</v>
      </c>
      <c r="F6" s="12" t="s">
        <v>102</v>
      </c>
      <c r="G6" s="12" t="s">
        <v>103</v>
      </c>
      <c r="H6" s="12" t="s">
        <v>104</v>
      </c>
      <c r="I6" s="12" t="s">
        <v>105</v>
      </c>
      <c r="J6" s="12" t="s">
        <v>106</v>
      </c>
      <c r="K6" s="11" t="s">
        <v>88</v>
      </c>
      <c r="L6" s="13" t="s">
        <v>87</v>
      </c>
      <c r="M6" s="11" t="s">
        <v>1</v>
      </c>
      <c r="N6" s="11" t="s">
        <v>2</v>
      </c>
      <c r="O6" s="19" t="s">
        <v>91</v>
      </c>
      <c r="P6" s="12" t="s">
        <v>133</v>
      </c>
      <c r="Q6" s="11"/>
      <c r="R6" s="13"/>
      <c r="S6" s="19"/>
      <c r="T6" s="22"/>
      <c r="U6" s="14"/>
    </row>
    <row r="7" spans="2:25" x14ac:dyDescent="0.2">
      <c r="B7" s="7">
        <v>1</v>
      </c>
      <c r="C7" s="54" t="s">
        <v>3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 t="s">
        <v>86</v>
      </c>
      <c r="K7" s="29" t="s">
        <v>71</v>
      </c>
      <c r="L7" s="31">
        <v>127290</v>
      </c>
      <c r="M7" s="29" t="s">
        <v>4</v>
      </c>
      <c r="N7" s="29" t="s">
        <v>4</v>
      </c>
      <c r="O7" s="30"/>
      <c r="P7" s="30"/>
      <c r="Q7" s="29"/>
      <c r="R7" s="31"/>
      <c r="S7" s="30"/>
      <c r="T7" s="32"/>
      <c r="U7" s="33" t="s">
        <v>85</v>
      </c>
    </row>
    <row r="8" spans="2:25" x14ac:dyDescent="0.2">
      <c r="B8" s="7">
        <v>2</v>
      </c>
      <c r="C8" s="55" t="s">
        <v>84</v>
      </c>
      <c r="D8" s="17"/>
      <c r="E8" s="17">
        <v>1</v>
      </c>
      <c r="F8" s="15"/>
      <c r="G8" s="15"/>
      <c r="H8" s="15"/>
      <c r="I8" s="15"/>
      <c r="J8" s="15" t="s">
        <v>86</v>
      </c>
      <c r="K8" s="16"/>
      <c r="L8" s="18"/>
      <c r="M8" s="16"/>
      <c r="N8" s="16"/>
      <c r="O8" s="15"/>
      <c r="P8" s="15"/>
      <c r="Q8" s="16"/>
      <c r="R8" s="18"/>
      <c r="S8" s="15"/>
      <c r="T8" s="23"/>
      <c r="U8" s="34" t="s">
        <v>83</v>
      </c>
    </row>
    <row r="9" spans="2:25" x14ac:dyDescent="0.2">
      <c r="B9" s="7">
        <v>3</v>
      </c>
      <c r="C9" s="55" t="s">
        <v>82</v>
      </c>
      <c r="D9" s="17"/>
      <c r="E9" s="17"/>
      <c r="F9" s="17">
        <v>1</v>
      </c>
      <c r="G9" s="15"/>
      <c r="H9" s="15"/>
      <c r="I9" s="15"/>
      <c r="J9" s="15" t="s">
        <v>86</v>
      </c>
      <c r="K9" s="16"/>
      <c r="L9" s="18"/>
      <c r="M9" s="16"/>
      <c r="N9" s="16"/>
      <c r="O9" s="15"/>
      <c r="P9" s="15"/>
      <c r="Q9" s="16"/>
      <c r="R9" s="18"/>
      <c r="S9" s="15"/>
      <c r="T9" s="23"/>
      <c r="U9" s="34" t="s">
        <v>81</v>
      </c>
    </row>
    <row r="10" spans="2:25" x14ac:dyDescent="0.2">
      <c r="B10" s="7">
        <v>4</v>
      </c>
      <c r="C10" s="55" t="s">
        <v>80</v>
      </c>
      <c r="D10" s="17"/>
      <c r="E10" s="17"/>
      <c r="F10" s="17"/>
      <c r="G10" s="17">
        <v>1</v>
      </c>
      <c r="H10" s="15"/>
      <c r="I10" s="15"/>
      <c r="J10" s="15" t="s">
        <v>86</v>
      </c>
      <c r="K10" s="16"/>
      <c r="L10" s="18"/>
      <c r="M10" s="16"/>
      <c r="N10" s="16"/>
      <c r="O10" s="15"/>
      <c r="P10" s="15"/>
      <c r="Q10" s="16"/>
      <c r="R10" s="18"/>
      <c r="S10" s="15"/>
      <c r="T10" s="23"/>
      <c r="U10" s="34" t="s">
        <v>79</v>
      </c>
    </row>
    <row r="11" spans="2:25" x14ac:dyDescent="0.2">
      <c r="B11" s="7">
        <v>5</v>
      </c>
      <c r="C11" s="55" t="s">
        <v>78</v>
      </c>
      <c r="D11" s="17"/>
      <c r="E11" s="17"/>
      <c r="F11" s="17"/>
      <c r="G11" s="17"/>
      <c r="H11" s="17">
        <v>1</v>
      </c>
      <c r="I11" s="15"/>
      <c r="J11" s="15" t="s">
        <v>86</v>
      </c>
      <c r="K11" s="16"/>
      <c r="L11" s="18"/>
      <c r="M11" s="16"/>
      <c r="N11" s="16"/>
      <c r="O11" s="15"/>
      <c r="P11" s="15"/>
      <c r="Q11" s="16"/>
      <c r="R11" s="18"/>
      <c r="S11" s="15"/>
      <c r="T11" s="23"/>
      <c r="U11" s="34" t="s">
        <v>77</v>
      </c>
    </row>
    <row r="12" spans="2:25" x14ac:dyDescent="0.2">
      <c r="B12" s="7">
        <v>6</v>
      </c>
      <c r="C12" s="55" t="s">
        <v>76</v>
      </c>
      <c r="D12" s="17"/>
      <c r="E12" s="17"/>
      <c r="F12" s="17"/>
      <c r="G12" s="17"/>
      <c r="H12" s="17"/>
      <c r="I12" s="17">
        <v>1</v>
      </c>
      <c r="J12" s="15" t="s">
        <v>86</v>
      </c>
      <c r="K12" s="16"/>
      <c r="L12" s="18"/>
      <c r="M12" s="16"/>
      <c r="N12" s="16"/>
      <c r="O12" s="15"/>
      <c r="P12" s="15"/>
      <c r="Q12" s="16"/>
      <c r="R12" s="18"/>
      <c r="S12" s="15"/>
      <c r="T12" s="23"/>
      <c r="U12" s="34" t="s">
        <v>75</v>
      </c>
    </row>
    <row r="13" spans="2:25" x14ac:dyDescent="0.2">
      <c r="B13" s="7">
        <v>7</v>
      </c>
      <c r="C13" s="56" t="s">
        <v>5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 t="s">
        <v>73</v>
      </c>
      <c r="K13" s="8" t="s">
        <v>74</v>
      </c>
      <c r="L13" s="9">
        <v>387007502</v>
      </c>
      <c r="M13" s="9" t="s">
        <v>6</v>
      </c>
      <c r="N13" s="8" t="s">
        <v>7</v>
      </c>
      <c r="O13" s="7"/>
      <c r="P13" s="7"/>
      <c r="Q13" s="8"/>
      <c r="R13" s="9"/>
      <c r="S13" s="7"/>
      <c r="T13" s="24"/>
      <c r="U13" s="35" t="s">
        <v>97</v>
      </c>
      <c r="W13" s="5"/>
      <c r="Y13" s="5"/>
    </row>
    <row r="14" spans="2:25" x14ac:dyDescent="0.2">
      <c r="B14" s="7">
        <v>8</v>
      </c>
      <c r="C14" s="62" t="s">
        <v>11</v>
      </c>
      <c r="D14" s="63">
        <v>1</v>
      </c>
      <c r="E14" s="63">
        <v>1</v>
      </c>
      <c r="F14" s="63">
        <v>1</v>
      </c>
      <c r="G14" s="63">
        <v>1</v>
      </c>
      <c r="H14" s="63">
        <v>1</v>
      </c>
      <c r="I14" s="63">
        <v>1</v>
      </c>
      <c r="J14" s="63" t="s">
        <v>73</v>
      </c>
      <c r="K14" s="64" t="s">
        <v>74</v>
      </c>
      <c r="L14" s="65">
        <v>532610871</v>
      </c>
      <c r="M14" s="64" t="s">
        <v>12</v>
      </c>
      <c r="N14" s="64" t="s">
        <v>12</v>
      </c>
      <c r="O14" s="63"/>
      <c r="P14" s="63"/>
      <c r="Q14" s="64" t="s">
        <v>67</v>
      </c>
      <c r="R14" s="65"/>
      <c r="S14" s="63"/>
      <c r="T14" s="66"/>
      <c r="U14" s="67" t="s">
        <v>98</v>
      </c>
      <c r="Y14" s="5"/>
    </row>
    <row r="15" spans="2:25" x14ac:dyDescent="0.2">
      <c r="B15" s="7">
        <v>9</v>
      </c>
      <c r="C15" s="56" t="s">
        <v>134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 t="s">
        <v>73</v>
      </c>
      <c r="K15" s="8"/>
      <c r="L15" s="9"/>
      <c r="M15" s="8" t="s">
        <v>8</v>
      </c>
      <c r="N15" s="8" t="s">
        <v>8</v>
      </c>
      <c r="O15" s="7" t="s">
        <v>137</v>
      </c>
      <c r="P15" s="7" t="s">
        <v>149</v>
      </c>
      <c r="Q15" s="8" t="s">
        <v>68</v>
      </c>
      <c r="R15" s="9" t="str">
        <f t="shared" ref="R15:R20" si="0">CONCATENATE(MID($P15,1,1),RIGHT($P15,1),":",MID($Q15,1,2))</f>
        <v>BE:M1</v>
      </c>
      <c r="S15" s="7" t="str">
        <f t="shared" ref="S15:S41" si="1">MID($Q15,1,2)</f>
        <v>M1</v>
      </c>
      <c r="T15" s="24">
        <f>VALUE(RIGHT($Q15,2))*$D15</f>
        <v>3</v>
      </c>
      <c r="U15" s="9" t="s">
        <v>113</v>
      </c>
    </row>
    <row r="16" spans="2:25" x14ac:dyDescent="0.2">
      <c r="B16" s="7">
        <v>10</v>
      </c>
      <c r="C16" s="56" t="s">
        <v>135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 t="s">
        <v>73</v>
      </c>
      <c r="K16" s="8"/>
      <c r="L16" s="9"/>
      <c r="M16" s="8" t="s">
        <v>8</v>
      </c>
      <c r="N16" s="8" t="s">
        <v>8</v>
      </c>
      <c r="O16" s="7" t="s">
        <v>138</v>
      </c>
      <c r="P16" s="7" t="s">
        <v>151</v>
      </c>
      <c r="Q16" s="8" t="s">
        <v>68</v>
      </c>
      <c r="R16" s="9" t="str">
        <f t="shared" si="0"/>
        <v>GN:M1</v>
      </c>
      <c r="S16" s="7" t="str">
        <f t="shared" si="1"/>
        <v>M1</v>
      </c>
      <c r="T16" s="24">
        <f t="shared" ref="T16:T17" si="2">VALUE(RIGHT($Q16,2))*$D16</f>
        <v>3</v>
      </c>
      <c r="U16" s="9" t="s">
        <v>113</v>
      </c>
    </row>
    <row r="17" spans="2:21" x14ac:dyDescent="0.2">
      <c r="B17" s="7">
        <v>11</v>
      </c>
      <c r="C17" s="56" t="s">
        <v>136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 t="s">
        <v>73</v>
      </c>
      <c r="K17" s="8"/>
      <c r="L17" s="9"/>
      <c r="M17" s="8" t="s">
        <v>8</v>
      </c>
      <c r="N17" s="8" t="s">
        <v>8</v>
      </c>
      <c r="O17" s="7" t="s">
        <v>139</v>
      </c>
      <c r="P17" s="7" t="s">
        <v>142</v>
      </c>
      <c r="Q17" s="8" t="s">
        <v>68</v>
      </c>
      <c r="R17" s="9" t="str">
        <f t="shared" si="0"/>
        <v>BK:M1</v>
      </c>
      <c r="S17" s="7" t="str">
        <f t="shared" si="1"/>
        <v>M1</v>
      </c>
      <c r="T17" s="24">
        <f t="shared" si="2"/>
        <v>3</v>
      </c>
      <c r="U17" s="9" t="s">
        <v>113</v>
      </c>
    </row>
    <row r="18" spans="2:21" x14ac:dyDescent="0.2">
      <c r="B18" s="7">
        <v>12</v>
      </c>
      <c r="C18" s="56" t="s">
        <v>9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 t="s">
        <v>73</v>
      </c>
      <c r="K18" s="8"/>
      <c r="L18" s="9"/>
      <c r="M18" s="8" t="s">
        <v>10</v>
      </c>
      <c r="N18" s="8" t="s">
        <v>10</v>
      </c>
      <c r="O18" s="7" t="s">
        <v>140</v>
      </c>
      <c r="P18" s="7" t="s">
        <v>147</v>
      </c>
      <c r="Q18" s="8" t="s">
        <v>69</v>
      </c>
      <c r="R18" s="9" t="str">
        <f t="shared" si="0"/>
        <v>YW:M1</v>
      </c>
      <c r="S18" s="7" t="str">
        <f t="shared" si="1"/>
        <v>M1</v>
      </c>
      <c r="T18" s="24">
        <f>VALUE(RIGHT($Q18,2))*$D18</f>
        <v>7</v>
      </c>
      <c r="U18" s="36" t="s">
        <v>114</v>
      </c>
    </row>
    <row r="19" spans="2:21" x14ac:dyDescent="0.2">
      <c r="B19" s="7">
        <v>13</v>
      </c>
      <c r="C19" s="56" t="s">
        <v>56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 t="s">
        <v>73</v>
      </c>
      <c r="K19" s="8"/>
      <c r="L19" s="9"/>
      <c r="M19" s="8" t="s">
        <v>57</v>
      </c>
      <c r="N19" s="8" t="s">
        <v>13</v>
      </c>
      <c r="O19" s="7" t="s">
        <v>143</v>
      </c>
      <c r="P19" s="7" t="s">
        <v>144</v>
      </c>
      <c r="Q19" s="8" t="s">
        <v>55</v>
      </c>
      <c r="R19" s="9" t="str">
        <f t="shared" si="0"/>
        <v>RD:M2</v>
      </c>
      <c r="S19" s="7" t="str">
        <f t="shared" si="1"/>
        <v>M2</v>
      </c>
      <c r="T19" s="24">
        <f>VALUE(RIGHT($Q19,2))*$D19</f>
        <v>10</v>
      </c>
      <c r="U19" s="36" t="s">
        <v>115</v>
      </c>
    </row>
    <row r="20" spans="2:21" x14ac:dyDescent="0.2">
      <c r="B20" s="7">
        <v>14</v>
      </c>
      <c r="C20" s="56" t="s">
        <v>100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 t="s">
        <v>73</v>
      </c>
      <c r="K20" s="8"/>
      <c r="L20" s="9"/>
      <c r="M20" s="8" t="s">
        <v>23</v>
      </c>
      <c r="N20" s="8" t="s">
        <v>32</v>
      </c>
      <c r="O20" s="7" t="s">
        <v>141</v>
      </c>
      <c r="P20" s="7" t="s">
        <v>142</v>
      </c>
      <c r="Q20" s="8" t="s">
        <v>59</v>
      </c>
      <c r="R20" s="9" t="str">
        <f t="shared" si="0"/>
        <v>BK:M2</v>
      </c>
      <c r="S20" s="7" t="str">
        <f t="shared" si="1"/>
        <v>M2</v>
      </c>
      <c r="T20" s="24">
        <f>VALUE(RIGHT($Q20,2))*$D20</f>
        <v>8</v>
      </c>
      <c r="U20" s="36" t="s">
        <v>116</v>
      </c>
    </row>
    <row r="21" spans="2:21" s="28" customFormat="1" x14ac:dyDescent="0.2">
      <c r="B21" s="7">
        <v>15</v>
      </c>
      <c r="C21" s="75" t="s">
        <v>145</v>
      </c>
      <c r="D21" s="27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5" t="s">
        <v>73</v>
      </c>
      <c r="K21" s="26" t="s">
        <v>125</v>
      </c>
      <c r="L21" s="26" t="s">
        <v>126</v>
      </c>
      <c r="M21" s="26"/>
      <c r="N21" s="26"/>
      <c r="O21" s="25" t="s">
        <v>143</v>
      </c>
      <c r="P21" s="25" t="s">
        <v>144</v>
      </c>
      <c r="Q21" s="26" t="s">
        <v>154</v>
      </c>
      <c r="R21" s="74"/>
      <c r="S21" s="25"/>
      <c r="T21" s="24"/>
      <c r="U21" s="37" t="s">
        <v>112</v>
      </c>
    </row>
    <row r="22" spans="2:21" s="28" customFormat="1" x14ac:dyDescent="0.2">
      <c r="B22" s="7">
        <v>16</v>
      </c>
      <c r="C22" s="75" t="s">
        <v>146</v>
      </c>
      <c r="D22" s="27">
        <v>4</v>
      </c>
      <c r="E22" s="27">
        <v>4</v>
      </c>
      <c r="F22" s="27">
        <v>4</v>
      </c>
      <c r="G22" s="27">
        <v>4</v>
      </c>
      <c r="H22" s="27">
        <v>4</v>
      </c>
      <c r="I22" s="27">
        <v>4</v>
      </c>
      <c r="J22" s="25" t="s">
        <v>73</v>
      </c>
      <c r="K22" s="26" t="s">
        <v>125</v>
      </c>
      <c r="L22" s="26" t="s">
        <v>126</v>
      </c>
      <c r="M22" s="26"/>
      <c r="N22" s="26"/>
      <c r="O22" s="25" t="s">
        <v>140</v>
      </c>
      <c r="P22" s="25" t="s">
        <v>147</v>
      </c>
      <c r="Q22" s="26" t="s">
        <v>154</v>
      </c>
      <c r="R22" s="74"/>
      <c r="S22" s="25"/>
      <c r="T22" s="24"/>
      <c r="U22" s="37" t="s">
        <v>112</v>
      </c>
    </row>
    <row r="23" spans="2:21" s="28" customFormat="1" x14ac:dyDescent="0.2">
      <c r="B23" s="7">
        <v>17</v>
      </c>
      <c r="C23" s="75" t="s">
        <v>148</v>
      </c>
      <c r="D23" s="27">
        <v>2</v>
      </c>
      <c r="E23" s="27">
        <v>2</v>
      </c>
      <c r="F23" s="27">
        <v>2</v>
      </c>
      <c r="G23" s="27">
        <v>2</v>
      </c>
      <c r="H23" s="27">
        <v>2</v>
      </c>
      <c r="I23" s="27">
        <v>2</v>
      </c>
      <c r="J23" s="25" t="s">
        <v>73</v>
      </c>
      <c r="K23" s="26" t="s">
        <v>125</v>
      </c>
      <c r="L23" s="26" t="s">
        <v>126</v>
      </c>
      <c r="M23" s="26"/>
      <c r="N23" s="26"/>
      <c r="O23" s="25" t="s">
        <v>137</v>
      </c>
      <c r="P23" s="25" t="s">
        <v>149</v>
      </c>
      <c r="Q23" s="26" t="s">
        <v>154</v>
      </c>
      <c r="R23" s="74"/>
      <c r="S23" s="25"/>
      <c r="T23" s="24"/>
      <c r="U23" s="37" t="s">
        <v>112</v>
      </c>
    </row>
    <row r="24" spans="2:21" s="28" customFormat="1" x14ac:dyDescent="0.2">
      <c r="B24" s="7">
        <v>18</v>
      </c>
      <c r="C24" s="75" t="s">
        <v>150</v>
      </c>
      <c r="D24" s="27">
        <v>2</v>
      </c>
      <c r="E24" s="27">
        <v>2</v>
      </c>
      <c r="F24" s="27">
        <v>2</v>
      </c>
      <c r="G24" s="27">
        <v>2</v>
      </c>
      <c r="H24" s="27">
        <v>2</v>
      </c>
      <c r="I24" s="27">
        <v>2</v>
      </c>
      <c r="J24" s="25" t="s">
        <v>73</v>
      </c>
      <c r="K24" s="26" t="s">
        <v>125</v>
      </c>
      <c r="L24" s="26" t="s">
        <v>126</v>
      </c>
      <c r="M24" s="26"/>
      <c r="N24" s="26"/>
      <c r="O24" s="25" t="s">
        <v>138</v>
      </c>
      <c r="P24" s="25" t="s">
        <v>151</v>
      </c>
      <c r="Q24" s="26" t="s">
        <v>154</v>
      </c>
      <c r="R24" s="74"/>
      <c r="S24" s="25"/>
      <c r="T24" s="24"/>
      <c r="U24" s="37" t="s">
        <v>112</v>
      </c>
    </row>
    <row r="25" spans="2:21" s="28" customFormat="1" x14ac:dyDescent="0.2">
      <c r="B25" s="7">
        <v>19</v>
      </c>
      <c r="C25" s="75" t="s">
        <v>152</v>
      </c>
      <c r="D25" s="27">
        <v>8</v>
      </c>
      <c r="E25" s="27">
        <v>8</v>
      </c>
      <c r="F25" s="27">
        <v>8</v>
      </c>
      <c r="G25" s="27">
        <v>8</v>
      </c>
      <c r="H25" s="27">
        <v>8</v>
      </c>
      <c r="I25" s="27">
        <v>8</v>
      </c>
      <c r="J25" s="25" t="s">
        <v>73</v>
      </c>
      <c r="K25" s="26" t="s">
        <v>125</v>
      </c>
      <c r="L25" s="26" t="s">
        <v>126</v>
      </c>
      <c r="M25" s="26"/>
      <c r="N25" s="26"/>
      <c r="O25" s="25" t="s">
        <v>141</v>
      </c>
      <c r="P25" s="25" t="s">
        <v>142</v>
      </c>
      <c r="Q25" s="26" t="s">
        <v>154</v>
      </c>
      <c r="R25" s="74"/>
      <c r="S25" s="25"/>
      <c r="T25" s="24"/>
      <c r="U25" s="37" t="s">
        <v>112</v>
      </c>
    </row>
    <row r="26" spans="2:21" ht="17" thickBot="1" x14ac:dyDescent="0.25">
      <c r="B26" s="7">
        <v>20</v>
      </c>
      <c r="C26" s="76"/>
      <c r="D26" s="39">
        <v>1</v>
      </c>
      <c r="E26" s="39">
        <v>1</v>
      </c>
      <c r="F26" s="39">
        <v>1</v>
      </c>
      <c r="G26" s="39">
        <v>1</v>
      </c>
      <c r="H26" s="39">
        <v>1</v>
      </c>
      <c r="I26" s="39">
        <v>1</v>
      </c>
      <c r="J26" s="39" t="s">
        <v>72</v>
      </c>
      <c r="K26" s="38" t="s">
        <v>71</v>
      </c>
      <c r="L26" s="40">
        <v>127581</v>
      </c>
      <c r="M26" s="38"/>
      <c r="N26" s="38"/>
      <c r="O26" s="39"/>
      <c r="P26" s="39"/>
      <c r="Q26" s="38"/>
      <c r="R26" s="40"/>
      <c r="S26" s="39" t="str">
        <f>MID($Q26,1,2)</f>
        <v/>
      </c>
      <c r="T26" s="41"/>
      <c r="U26" s="42" t="s">
        <v>70</v>
      </c>
    </row>
    <row r="27" spans="2:21" x14ac:dyDescent="0.2">
      <c r="B27" s="7">
        <v>21</v>
      </c>
      <c r="C27" s="54" t="s">
        <v>99</v>
      </c>
      <c r="D27" s="30">
        <v>2</v>
      </c>
      <c r="E27" s="30">
        <v>2</v>
      </c>
      <c r="F27" s="30"/>
      <c r="G27" s="30"/>
      <c r="H27" s="30"/>
      <c r="I27" s="30"/>
      <c r="J27" s="30" t="s">
        <v>73</v>
      </c>
      <c r="K27" s="72" t="s">
        <v>125</v>
      </c>
      <c r="L27" s="31" t="s">
        <v>129</v>
      </c>
      <c r="M27" s="29" t="s">
        <v>33</v>
      </c>
      <c r="N27" s="29" t="s">
        <v>34</v>
      </c>
      <c r="O27" s="30" t="s">
        <v>92</v>
      </c>
      <c r="P27" s="30" t="s">
        <v>149</v>
      </c>
      <c r="Q27" s="43" t="s">
        <v>61</v>
      </c>
      <c r="R27" s="9" t="str">
        <f t="shared" ref="R27:R41" si="3">CONCATENATE(MID($P27,1,1),RIGHT($P27,1),":",MID($Q27,1,2))</f>
        <v>BE:F1</v>
      </c>
      <c r="S27" s="30" t="str">
        <f t="shared" si="1"/>
        <v>F1</v>
      </c>
      <c r="T27" s="32">
        <f t="shared" ref="T27:T41" si="4">VALUE(RIGHT($Q27,2))*$D27</f>
        <v>38</v>
      </c>
      <c r="U27" s="44" t="s">
        <v>117</v>
      </c>
    </row>
    <row r="28" spans="2:21" ht="17" thickBot="1" x14ac:dyDescent="0.25">
      <c r="B28" s="7">
        <v>22</v>
      </c>
      <c r="C28" s="76" t="s">
        <v>17</v>
      </c>
      <c r="D28" s="39">
        <v>1</v>
      </c>
      <c r="E28" s="39">
        <v>1</v>
      </c>
      <c r="F28" s="39"/>
      <c r="G28" s="39"/>
      <c r="H28" s="39"/>
      <c r="I28" s="39"/>
      <c r="J28" s="39" t="s">
        <v>73</v>
      </c>
      <c r="K28" s="38"/>
      <c r="L28" s="40"/>
      <c r="M28" s="38" t="s">
        <v>18</v>
      </c>
      <c r="N28" s="38" t="s">
        <v>16</v>
      </c>
      <c r="O28" s="39" t="s">
        <v>92</v>
      </c>
      <c r="P28" s="39" t="s">
        <v>151</v>
      </c>
      <c r="Q28" s="38" t="s">
        <v>58</v>
      </c>
      <c r="R28" s="9" t="str">
        <f t="shared" si="3"/>
        <v>GN:M2</v>
      </c>
      <c r="S28" s="39" t="str">
        <f t="shared" si="1"/>
        <v>M2</v>
      </c>
      <c r="T28" s="41">
        <f t="shared" si="4"/>
        <v>4</v>
      </c>
      <c r="U28" s="45" t="s">
        <v>118</v>
      </c>
    </row>
    <row r="29" spans="2:21" ht="17" thickBot="1" x14ac:dyDescent="0.25">
      <c r="B29" s="7">
        <v>23</v>
      </c>
      <c r="C29" s="77" t="s">
        <v>35</v>
      </c>
      <c r="D29" s="47">
        <v>1</v>
      </c>
      <c r="E29" s="47"/>
      <c r="F29" s="47">
        <v>1</v>
      </c>
      <c r="G29" s="47"/>
      <c r="H29" s="47"/>
      <c r="I29" s="47"/>
      <c r="J29" s="47" t="s">
        <v>73</v>
      </c>
      <c r="K29" s="73" t="s">
        <v>125</v>
      </c>
      <c r="L29" s="48" t="s">
        <v>131</v>
      </c>
      <c r="M29" s="46" t="s">
        <v>36</v>
      </c>
      <c r="N29" s="46" t="s">
        <v>37</v>
      </c>
      <c r="O29" s="47" t="s">
        <v>93</v>
      </c>
      <c r="P29" s="47" t="s">
        <v>144</v>
      </c>
      <c r="Q29" s="49" t="s">
        <v>62</v>
      </c>
      <c r="R29" s="9" t="str">
        <f t="shared" si="3"/>
        <v>RD:F2</v>
      </c>
      <c r="S29" s="47" t="str">
        <f t="shared" si="1"/>
        <v>F2</v>
      </c>
      <c r="T29" s="50">
        <f t="shared" si="4"/>
        <v>20</v>
      </c>
      <c r="U29" s="51" t="s">
        <v>119</v>
      </c>
    </row>
    <row r="30" spans="2:21" ht="17" thickBot="1" x14ac:dyDescent="0.25">
      <c r="B30" s="7">
        <v>24</v>
      </c>
      <c r="C30" s="77" t="s">
        <v>107</v>
      </c>
      <c r="D30" s="47">
        <v>2</v>
      </c>
      <c r="E30" s="47"/>
      <c r="F30" s="47"/>
      <c r="G30" s="47">
        <v>2</v>
      </c>
      <c r="H30" s="47"/>
      <c r="I30" s="47"/>
      <c r="J30" s="47" t="s">
        <v>73</v>
      </c>
      <c r="K30" s="73" t="s">
        <v>125</v>
      </c>
      <c r="L30" s="48" t="s">
        <v>132</v>
      </c>
      <c r="M30" s="46" t="s">
        <v>38</v>
      </c>
      <c r="N30" s="46" t="s">
        <v>39</v>
      </c>
      <c r="O30" s="47" t="s">
        <v>94</v>
      </c>
      <c r="P30" s="47" t="s">
        <v>147</v>
      </c>
      <c r="Q30" s="49" t="s">
        <v>63</v>
      </c>
      <c r="R30" s="9" t="str">
        <f t="shared" si="3"/>
        <v>YW:F1</v>
      </c>
      <c r="S30" s="47" t="str">
        <f t="shared" si="1"/>
        <v>F1</v>
      </c>
      <c r="T30" s="50">
        <f t="shared" si="4"/>
        <v>30</v>
      </c>
      <c r="U30" s="51" t="s">
        <v>120</v>
      </c>
    </row>
    <row r="31" spans="2:21" x14ac:dyDescent="0.2">
      <c r="B31" s="7">
        <v>25</v>
      </c>
      <c r="C31" s="54" t="s">
        <v>108</v>
      </c>
      <c r="D31" s="30">
        <v>2</v>
      </c>
      <c r="E31" s="30"/>
      <c r="F31" s="30"/>
      <c r="G31" s="30"/>
      <c r="H31" s="30">
        <v>2</v>
      </c>
      <c r="I31" s="30"/>
      <c r="J31" s="30" t="s">
        <v>73</v>
      </c>
      <c r="K31" s="72" t="s">
        <v>125</v>
      </c>
      <c r="L31" s="31" t="s">
        <v>130</v>
      </c>
      <c r="M31" s="29" t="s">
        <v>40</v>
      </c>
      <c r="N31" s="29" t="s">
        <v>41</v>
      </c>
      <c r="O31" s="30" t="s">
        <v>95</v>
      </c>
      <c r="P31" s="30" t="s">
        <v>142</v>
      </c>
      <c r="Q31" s="43" t="s">
        <v>64</v>
      </c>
      <c r="R31" s="9" t="str">
        <f t="shared" si="3"/>
        <v>BK:F2</v>
      </c>
      <c r="S31" s="30" t="str">
        <f t="shared" si="1"/>
        <v>F2</v>
      </c>
      <c r="T31" s="32">
        <f t="shared" si="4"/>
        <v>50</v>
      </c>
      <c r="U31" s="44" t="s">
        <v>121</v>
      </c>
    </row>
    <row r="32" spans="2:21" x14ac:dyDescent="0.2">
      <c r="B32" s="7">
        <v>26</v>
      </c>
      <c r="C32" s="56" t="s">
        <v>14</v>
      </c>
      <c r="D32" s="7">
        <v>1</v>
      </c>
      <c r="E32" s="7"/>
      <c r="F32" s="7"/>
      <c r="G32" s="7"/>
      <c r="H32" s="7">
        <v>1</v>
      </c>
      <c r="I32" s="7"/>
      <c r="J32" s="7" t="s">
        <v>73</v>
      </c>
      <c r="K32" s="8"/>
      <c r="L32" s="9"/>
      <c r="M32" s="8" t="s">
        <v>15</v>
      </c>
      <c r="N32" s="8" t="s">
        <v>16</v>
      </c>
      <c r="O32" s="7" t="s">
        <v>95</v>
      </c>
      <c r="P32" s="7" t="s">
        <v>149</v>
      </c>
      <c r="Q32" s="8" t="s">
        <v>58</v>
      </c>
      <c r="R32" s="9" t="str">
        <f t="shared" si="3"/>
        <v>BE:M2</v>
      </c>
      <c r="S32" s="7" t="str">
        <f t="shared" si="1"/>
        <v>M2</v>
      </c>
      <c r="T32" s="24">
        <f t="shared" si="4"/>
        <v>4</v>
      </c>
      <c r="U32" s="36" t="s">
        <v>118</v>
      </c>
    </row>
    <row r="33" spans="2:21" x14ac:dyDescent="0.2">
      <c r="B33" s="7">
        <v>27</v>
      </c>
      <c r="C33" s="56" t="s">
        <v>21</v>
      </c>
      <c r="D33" s="7">
        <v>1</v>
      </c>
      <c r="E33" s="7"/>
      <c r="F33" s="7"/>
      <c r="G33" s="7"/>
      <c r="H33" s="7">
        <v>1</v>
      </c>
      <c r="I33" s="7"/>
      <c r="J33" s="7" t="s">
        <v>73</v>
      </c>
      <c r="K33" s="8"/>
      <c r="L33" s="9"/>
      <c r="M33" s="8" t="s">
        <v>22</v>
      </c>
      <c r="N33" s="8" t="s">
        <v>23</v>
      </c>
      <c r="O33" s="7" t="s">
        <v>95</v>
      </c>
      <c r="P33" s="7" t="s">
        <v>151</v>
      </c>
      <c r="Q33" s="8" t="s">
        <v>59</v>
      </c>
      <c r="R33" s="9" t="str">
        <f t="shared" si="3"/>
        <v>GN:M2</v>
      </c>
      <c r="S33" s="7" t="str">
        <f t="shared" si="1"/>
        <v>M2</v>
      </c>
      <c r="T33" s="24">
        <f t="shared" si="4"/>
        <v>8</v>
      </c>
      <c r="U33" s="36" t="s">
        <v>116</v>
      </c>
    </row>
    <row r="34" spans="2:21" ht="17" thickBot="1" x14ac:dyDescent="0.25">
      <c r="B34" s="7">
        <v>28</v>
      </c>
      <c r="C34" s="76" t="s">
        <v>27</v>
      </c>
      <c r="D34" s="39">
        <v>1</v>
      </c>
      <c r="E34" s="39"/>
      <c r="F34" s="39"/>
      <c r="G34" s="39"/>
      <c r="H34" s="39">
        <v>1</v>
      </c>
      <c r="I34" s="39"/>
      <c r="J34" s="39" t="s">
        <v>73</v>
      </c>
      <c r="K34" s="38"/>
      <c r="L34" s="40"/>
      <c r="M34" s="38" t="s">
        <v>28</v>
      </c>
      <c r="N34" s="38" t="s">
        <v>23</v>
      </c>
      <c r="O34" s="39" t="s">
        <v>95</v>
      </c>
      <c r="P34" s="39" t="s">
        <v>147</v>
      </c>
      <c r="Q34" s="38" t="s">
        <v>59</v>
      </c>
      <c r="R34" s="9" t="str">
        <f t="shared" si="3"/>
        <v>YW:M2</v>
      </c>
      <c r="S34" s="39" t="str">
        <f t="shared" si="1"/>
        <v>M2</v>
      </c>
      <c r="T34" s="41">
        <f t="shared" si="4"/>
        <v>8</v>
      </c>
      <c r="U34" s="45" t="s">
        <v>116</v>
      </c>
    </row>
    <row r="35" spans="2:21" x14ac:dyDescent="0.2">
      <c r="B35" s="7">
        <v>29</v>
      </c>
      <c r="C35" s="54" t="s">
        <v>42</v>
      </c>
      <c r="D35" s="30">
        <v>1</v>
      </c>
      <c r="E35" s="30"/>
      <c r="F35" s="30"/>
      <c r="G35" s="30"/>
      <c r="H35" s="30"/>
      <c r="I35" s="30">
        <v>1</v>
      </c>
      <c r="J35" s="30" t="s">
        <v>73</v>
      </c>
      <c r="K35" s="29"/>
      <c r="L35" s="31"/>
      <c r="M35" s="29" t="s">
        <v>43</v>
      </c>
      <c r="N35" s="29" t="s">
        <v>44</v>
      </c>
      <c r="O35" s="30" t="s">
        <v>96</v>
      </c>
      <c r="P35" s="30" t="s">
        <v>153</v>
      </c>
      <c r="Q35" s="43" t="s">
        <v>55</v>
      </c>
      <c r="R35" s="9" t="str">
        <f t="shared" si="3"/>
        <v>WE:M2</v>
      </c>
      <c r="S35" s="30" t="str">
        <f t="shared" si="1"/>
        <v>M2</v>
      </c>
      <c r="T35" s="32">
        <f t="shared" si="4"/>
        <v>10</v>
      </c>
      <c r="U35" s="44" t="s">
        <v>115</v>
      </c>
    </row>
    <row r="36" spans="2:21" x14ac:dyDescent="0.2">
      <c r="B36" s="7">
        <v>30</v>
      </c>
      <c r="C36" s="56" t="s">
        <v>45</v>
      </c>
      <c r="D36" s="7">
        <v>1</v>
      </c>
      <c r="E36" s="7"/>
      <c r="F36" s="7"/>
      <c r="G36" s="7"/>
      <c r="H36" s="7"/>
      <c r="I36" s="7">
        <v>1</v>
      </c>
      <c r="J36" s="7" t="s">
        <v>73</v>
      </c>
      <c r="K36" s="8"/>
      <c r="L36" s="9"/>
      <c r="M36" s="8" t="s">
        <v>46</v>
      </c>
      <c r="N36" s="8" t="s">
        <v>47</v>
      </c>
      <c r="O36" s="7" t="s">
        <v>96</v>
      </c>
      <c r="P36" s="7" t="s">
        <v>153</v>
      </c>
      <c r="Q36" s="10" t="s">
        <v>59</v>
      </c>
      <c r="R36" s="9" t="str">
        <f t="shared" si="3"/>
        <v>WE:M2</v>
      </c>
      <c r="S36" s="7" t="str">
        <f t="shared" si="1"/>
        <v>M2</v>
      </c>
      <c r="T36" s="24">
        <f t="shared" si="4"/>
        <v>8</v>
      </c>
      <c r="U36" s="36" t="s">
        <v>116</v>
      </c>
    </row>
    <row r="37" spans="2:21" x14ac:dyDescent="0.2">
      <c r="B37" s="7">
        <v>31</v>
      </c>
      <c r="C37" s="56" t="s">
        <v>48</v>
      </c>
      <c r="D37" s="7">
        <v>1</v>
      </c>
      <c r="E37" s="7"/>
      <c r="F37" s="7"/>
      <c r="G37" s="7"/>
      <c r="H37" s="7"/>
      <c r="I37" s="7">
        <v>1</v>
      </c>
      <c r="J37" s="7" t="s">
        <v>73</v>
      </c>
      <c r="K37" s="8"/>
      <c r="L37" s="9"/>
      <c r="M37" s="8" t="s">
        <v>49</v>
      </c>
      <c r="N37" s="8" t="s">
        <v>50</v>
      </c>
      <c r="O37" s="7" t="s">
        <v>96</v>
      </c>
      <c r="P37" s="7" t="s">
        <v>153</v>
      </c>
      <c r="Q37" s="10" t="s">
        <v>65</v>
      </c>
      <c r="R37" s="9" t="str">
        <f t="shared" si="3"/>
        <v>WE:M2</v>
      </c>
      <c r="S37" s="7" t="str">
        <f t="shared" si="1"/>
        <v>M2</v>
      </c>
      <c r="T37" s="24">
        <f t="shared" si="4"/>
        <v>15</v>
      </c>
      <c r="U37" s="36" t="s">
        <v>122</v>
      </c>
    </row>
    <row r="38" spans="2:21" x14ac:dyDescent="0.2">
      <c r="B38" s="7">
        <v>32</v>
      </c>
      <c r="C38" s="56" t="s">
        <v>51</v>
      </c>
      <c r="D38" s="7">
        <v>1</v>
      </c>
      <c r="E38" s="7"/>
      <c r="F38" s="7"/>
      <c r="G38" s="7"/>
      <c r="H38" s="7"/>
      <c r="I38" s="7">
        <v>1</v>
      </c>
      <c r="J38" s="7" t="s">
        <v>73</v>
      </c>
      <c r="K38" s="8"/>
      <c r="L38" s="9"/>
      <c r="M38" s="8" t="s">
        <v>52</v>
      </c>
      <c r="N38" s="8" t="s">
        <v>53</v>
      </c>
      <c r="O38" s="7" t="s">
        <v>96</v>
      </c>
      <c r="P38" s="7" t="s">
        <v>153</v>
      </c>
      <c r="Q38" s="10" t="s">
        <v>66</v>
      </c>
      <c r="R38" s="9" t="str">
        <f t="shared" si="3"/>
        <v>WE:M2</v>
      </c>
      <c r="S38" s="7" t="str">
        <f t="shared" si="1"/>
        <v>M2</v>
      </c>
      <c r="T38" s="24">
        <f t="shared" si="4"/>
        <v>17</v>
      </c>
      <c r="U38" s="36" t="s">
        <v>123</v>
      </c>
    </row>
    <row r="39" spans="2:21" x14ac:dyDescent="0.2">
      <c r="B39" s="7">
        <v>33</v>
      </c>
      <c r="C39" s="56" t="s">
        <v>19</v>
      </c>
      <c r="D39" s="7">
        <v>1</v>
      </c>
      <c r="E39" s="7"/>
      <c r="F39" s="7"/>
      <c r="G39" s="7"/>
      <c r="H39" s="7"/>
      <c r="I39" s="7">
        <v>1</v>
      </c>
      <c r="J39" s="7" t="s">
        <v>73</v>
      </c>
      <c r="K39" s="8"/>
      <c r="L39" s="9"/>
      <c r="M39" s="8" t="s">
        <v>20</v>
      </c>
      <c r="N39" s="8" t="s">
        <v>16</v>
      </c>
      <c r="O39" s="7" t="s">
        <v>96</v>
      </c>
      <c r="P39" s="7" t="s">
        <v>149</v>
      </c>
      <c r="Q39" s="8" t="s">
        <v>58</v>
      </c>
      <c r="R39" s="9" t="str">
        <f t="shared" si="3"/>
        <v>BE:M2</v>
      </c>
      <c r="S39" s="7" t="str">
        <f t="shared" si="1"/>
        <v>M2</v>
      </c>
      <c r="T39" s="24">
        <f t="shared" si="4"/>
        <v>4</v>
      </c>
      <c r="U39" s="36" t="s">
        <v>123</v>
      </c>
    </row>
    <row r="40" spans="2:21" x14ac:dyDescent="0.2">
      <c r="B40" s="7">
        <v>34</v>
      </c>
      <c r="C40" s="56" t="s">
        <v>24</v>
      </c>
      <c r="D40" s="7">
        <v>1</v>
      </c>
      <c r="E40" s="7"/>
      <c r="F40" s="7"/>
      <c r="G40" s="7"/>
      <c r="H40" s="7"/>
      <c r="I40" s="7">
        <v>1</v>
      </c>
      <c r="J40" s="7" t="s">
        <v>73</v>
      </c>
      <c r="K40" s="8"/>
      <c r="L40" s="9"/>
      <c r="M40" s="8" t="s">
        <v>25</v>
      </c>
      <c r="N40" s="8" t="s">
        <v>26</v>
      </c>
      <c r="O40" s="7" t="s">
        <v>96</v>
      </c>
      <c r="P40" s="7" t="s">
        <v>151</v>
      </c>
      <c r="Q40" s="10" t="s">
        <v>55</v>
      </c>
      <c r="R40" s="9" t="str">
        <f t="shared" si="3"/>
        <v>GN:M2</v>
      </c>
      <c r="S40" s="7" t="str">
        <f t="shared" si="1"/>
        <v>M2</v>
      </c>
      <c r="T40" s="24">
        <f t="shared" si="4"/>
        <v>10</v>
      </c>
      <c r="U40" s="36" t="s">
        <v>115</v>
      </c>
    </row>
    <row r="41" spans="2:21" ht="17" thickBot="1" x14ac:dyDescent="0.25">
      <c r="B41" s="7">
        <v>35</v>
      </c>
      <c r="C41" s="76" t="s">
        <v>29</v>
      </c>
      <c r="D41" s="39">
        <v>1</v>
      </c>
      <c r="E41" s="39"/>
      <c r="F41" s="39"/>
      <c r="G41" s="39"/>
      <c r="H41" s="39"/>
      <c r="I41" s="39">
        <v>1</v>
      </c>
      <c r="J41" s="39" t="s">
        <v>73</v>
      </c>
      <c r="K41" s="38"/>
      <c r="L41" s="40"/>
      <c r="M41" s="38" t="s">
        <v>30</v>
      </c>
      <c r="N41" s="38" t="s">
        <v>31</v>
      </c>
      <c r="O41" s="39" t="s">
        <v>96</v>
      </c>
      <c r="P41" s="39" t="s">
        <v>147</v>
      </c>
      <c r="Q41" s="52" t="s">
        <v>60</v>
      </c>
      <c r="R41" s="9" t="str">
        <f t="shared" si="3"/>
        <v>YW:M2</v>
      </c>
      <c r="S41" s="39" t="str">
        <f t="shared" si="1"/>
        <v>M2</v>
      </c>
      <c r="T41" s="41">
        <f t="shared" si="4"/>
        <v>12</v>
      </c>
      <c r="U41" s="45" t="s">
        <v>124</v>
      </c>
    </row>
    <row r="44" spans="2:21" ht="17" thickBot="1" x14ac:dyDescent="0.25"/>
    <row r="45" spans="2:21" x14ac:dyDescent="0.2">
      <c r="S45" s="57" t="s">
        <v>110</v>
      </c>
      <c r="T45" s="58">
        <f>SUMIF($S$7:$S$41,$S45,$T$7:$T$41)</f>
        <v>16</v>
      </c>
      <c r="U45" s="59" t="s">
        <v>128</v>
      </c>
    </row>
    <row r="46" spans="2:21" ht="17" thickBot="1" x14ac:dyDescent="0.25">
      <c r="S46" s="60" t="s">
        <v>111</v>
      </c>
      <c r="T46" s="61">
        <f>SUMIF($S$7:$S$41,$S46,$T$7:$T$41)</f>
        <v>118</v>
      </c>
      <c r="U46" s="71" t="s">
        <v>127</v>
      </c>
    </row>
    <row r="47" spans="2:21" x14ac:dyDescent="0.2">
      <c r="S47" s="68"/>
      <c r="T47" s="69"/>
      <c r="U47" s="70"/>
    </row>
    <row r="48" spans="2:21" x14ac:dyDescent="0.2">
      <c r="S48" s="68"/>
      <c r="T48" s="69"/>
      <c r="U48" s="70"/>
    </row>
    <row r="49" spans="1:21" x14ac:dyDescent="0.2">
      <c r="S49" s="68"/>
      <c r="T49" s="69"/>
      <c r="U49" s="70"/>
    </row>
    <row r="50" spans="1:21" x14ac:dyDescent="0.2">
      <c r="S50" s="68"/>
      <c r="T50" s="69"/>
      <c r="U50" s="70"/>
    </row>
    <row r="51" spans="1:21" x14ac:dyDescent="0.2">
      <c r="S51" s="68"/>
      <c r="T51" s="69"/>
      <c r="U51" s="70"/>
    </row>
    <row r="52" spans="1:21" x14ac:dyDescent="0.2">
      <c r="S52" s="68"/>
      <c r="T52" s="69"/>
      <c r="U52" s="70"/>
    </row>
    <row r="53" spans="1:21" x14ac:dyDescent="0.2">
      <c r="A53" t="s">
        <v>179</v>
      </c>
      <c r="S53" s="68"/>
      <c r="T53" s="69"/>
      <c r="U53" s="70"/>
    </row>
    <row r="54" spans="1:21" ht="17" thickBot="1" x14ac:dyDescent="0.25">
      <c r="S54" s="68"/>
      <c r="T54" s="69"/>
      <c r="U54" s="70"/>
    </row>
    <row r="55" spans="1:21" ht="17" thickBot="1" x14ac:dyDescent="0.25">
      <c r="R55" s="4" t="s">
        <v>155</v>
      </c>
      <c r="S55" s="68"/>
      <c r="T55" s="58">
        <f>SUMIF($R$7:$R$41,$R55,$T$7:$T$41)</f>
        <v>0</v>
      </c>
      <c r="U55" s="70"/>
    </row>
    <row r="56" spans="1:21" ht="17" thickBot="1" x14ac:dyDescent="0.25">
      <c r="R56" s="4" t="s">
        <v>156</v>
      </c>
      <c r="T56" s="58">
        <f>SUMIF($R$7:$R$41,$R56,$T$7:$T$41)</f>
        <v>50</v>
      </c>
      <c r="U56" s="4"/>
    </row>
    <row r="57" spans="1:21" ht="17" thickBot="1" x14ac:dyDescent="0.25">
      <c r="R57" s="4" t="s">
        <v>157</v>
      </c>
      <c r="T57" s="58">
        <f>SUMIF($R$7:$R$41,$R57,$T$7:$T$41)</f>
        <v>0</v>
      </c>
      <c r="U57" s="4"/>
    </row>
    <row r="58" spans="1:21" x14ac:dyDescent="0.2">
      <c r="R58" s="4" t="s">
        <v>158</v>
      </c>
      <c r="T58" s="58">
        <f>SUMIF($R$7:$R$41,$R58,$T$7:$T$41)</f>
        <v>0</v>
      </c>
    </row>
    <row r="59" spans="1:21" ht="17" thickBot="1" x14ac:dyDescent="0.25"/>
    <row r="60" spans="1:21" ht="17" thickBot="1" x14ac:dyDescent="0.25">
      <c r="R60" s="4" t="s">
        <v>159</v>
      </c>
      <c r="S60" s="68"/>
      <c r="T60" s="58">
        <f>SUMIF($R$7:$R$41,$R60,$T$7:$T$41)</f>
        <v>3</v>
      </c>
    </row>
    <row r="61" spans="1:21" ht="17" thickBot="1" x14ac:dyDescent="0.25">
      <c r="R61" s="4" t="s">
        <v>160</v>
      </c>
      <c r="T61" s="58">
        <f>SUMIF($R$7:$R$41,$R61,$T$7:$T$41)</f>
        <v>8</v>
      </c>
    </row>
    <row r="62" spans="1:21" ht="17" thickBot="1" x14ac:dyDescent="0.25">
      <c r="R62" s="4" t="s">
        <v>161</v>
      </c>
      <c r="T62" s="58">
        <f>SUMIF($R$7:$R$41,$R62,$T$7:$T$41)</f>
        <v>38</v>
      </c>
    </row>
    <row r="63" spans="1:21" x14ac:dyDescent="0.2">
      <c r="R63" s="4" t="s">
        <v>162</v>
      </c>
      <c r="T63" s="58">
        <f>SUMIF($R$7:$R$41,$R63,$T$7:$T$41)</f>
        <v>0</v>
      </c>
    </row>
    <row r="64" spans="1:21" ht="17" thickBot="1" x14ac:dyDescent="0.25"/>
    <row r="65" spans="18:20" ht="17" thickBot="1" x14ac:dyDescent="0.25">
      <c r="R65" s="4" t="s">
        <v>163</v>
      </c>
      <c r="S65" s="68"/>
      <c r="T65" s="58">
        <f>SUMIF($R$7:$R$41,$R65,$T$7:$T$41)</f>
        <v>3</v>
      </c>
    </row>
    <row r="66" spans="18:20" ht="17" thickBot="1" x14ac:dyDescent="0.25">
      <c r="R66" s="4" t="s">
        <v>164</v>
      </c>
      <c r="T66" s="58">
        <f>SUMIF($R$7:$R$41,$R66,$T$7:$T$41)</f>
        <v>8</v>
      </c>
    </row>
    <row r="67" spans="18:20" ht="17" thickBot="1" x14ac:dyDescent="0.25">
      <c r="R67" s="4" t="s">
        <v>165</v>
      </c>
      <c r="T67" s="58">
        <f>SUMIF($R$7:$R$41,$R67,$T$7:$T$41)</f>
        <v>0</v>
      </c>
    </row>
    <row r="68" spans="18:20" x14ac:dyDescent="0.2">
      <c r="R68" s="4" t="s">
        <v>166</v>
      </c>
      <c r="T68" s="58">
        <f>SUMIF($R$7:$R$41,$R68,$T$7:$T$41)</f>
        <v>50</v>
      </c>
    </row>
    <row r="69" spans="18:20" ht="17" thickBot="1" x14ac:dyDescent="0.25"/>
    <row r="70" spans="18:20" ht="17" thickBot="1" x14ac:dyDescent="0.25">
      <c r="R70" s="4" t="s">
        <v>167</v>
      </c>
      <c r="S70" s="68"/>
      <c r="T70" s="58">
        <f>SUMIF($R$7:$R$41,$R70,$T$7:$T$41)</f>
        <v>3</v>
      </c>
    </row>
    <row r="71" spans="18:20" ht="17" thickBot="1" x14ac:dyDescent="0.25">
      <c r="R71" s="4" t="s">
        <v>168</v>
      </c>
      <c r="T71" s="58">
        <f>SUMIF($R$7:$R$41,$R71,$T$7:$T$41)</f>
        <v>22</v>
      </c>
    </row>
    <row r="72" spans="18:20" ht="17" thickBot="1" x14ac:dyDescent="0.25">
      <c r="R72" s="4" t="s">
        <v>170</v>
      </c>
      <c r="T72" s="58">
        <f>SUMIF($R$7:$R$41,$R72,$T$7:$T$41)</f>
        <v>0</v>
      </c>
    </row>
    <row r="73" spans="18:20" x14ac:dyDescent="0.2">
      <c r="R73" s="4" t="s">
        <v>169</v>
      </c>
      <c r="T73" s="58">
        <f>SUMIF($R$7:$R$41,$R73,$T$7:$T$41)</f>
        <v>0</v>
      </c>
    </row>
    <row r="74" spans="18:20" ht="17" thickBot="1" x14ac:dyDescent="0.25"/>
    <row r="75" spans="18:20" ht="17" thickBot="1" x14ac:dyDescent="0.25">
      <c r="R75" s="4" t="s">
        <v>171</v>
      </c>
      <c r="S75" s="68"/>
      <c r="T75" s="58">
        <f>SUMIF($R$7:$R$41,$R75,$T$7:$T$41)</f>
        <v>7</v>
      </c>
    </row>
    <row r="76" spans="18:20" ht="17" thickBot="1" x14ac:dyDescent="0.25">
      <c r="R76" s="4" t="s">
        <v>172</v>
      </c>
      <c r="T76" s="58">
        <f>SUMIF($R$7:$R$41,$R76,$T$7:$T$41)</f>
        <v>20</v>
      </c>
    </row>
    <row r="77" spans="18:20" ht="17" thickBot="1" x14ac:dyDescent="0.25">
      <c r="R77" s="4" t="s">
        <v>173</v>
      </c>
      <c r="T77" s="58">
        <f>SUMIF($R$7:$R$41,$R77,$T$7:$T$41)</f>
        <v>30</v>
      </c>
    </row>
    <row r="78" spans="18:20" x14ac:dyDescent="0.2">
      <c r="R78" s="4" t="s">
        <v>174</v>
      </c>
      <c r="T78" s="58">
        <f>SUMIF($R$7:$R$41,$R78,$T$7:$T$41)</f>
        <v>0</v>
      </c>
    </row>
    <row r="79" spans="18:20" ht="17" thickBot="1" x14ac:dyDescent="0.25"/>
    <row r="80" spans="18:20" ht="17" thickBot="1" x14ac:dyDescent="0.25">
      <c r="R80" s="4" t="s">
        <v>175</v>
      </c>
      <c r="S80" s="68"/>
      <c r="T80" s="58">
        <f>SUMIF($R$7:$R$41,$R80,$T$7:$T$41)</f>
        <v>0</v>
      </c>
    </row>
    <row r="81" spans="18:20" ht="17" thickBot="1" x14ac:dyDescent="0.25">
      <c r="R81" s="4" t="s">
        <v>176</v>
      </c>
      <c r="T81" s="58">
        <f>SUMIF($R$7:$R$41,$R81,$T$7:$T$41)</f>
        <v>10</v>
      </c>
    </row>
    <row r="82" spans="18:20" ht="17" thickBot="1" x14ac:dyDescent="0.25">
      <c r="R82" s="4" t="s">
        <v>177</v>
      </c>
      <c r="T82" s="58">
        <f>SUMIF($R$7:$R$41,$R82,$T$7:$T$41)</f>
        <v>0</v>
      </c>
    </row>
    <row r="83" spans="18:20" x14ac:dyDescent="0.2">
      <c r="R83" s="4" t="s">
        <v>178</v>
      </c>
      <c r="T83" s="58">
        <f>SUMIF($R$7:$R$41,$R83,$T$7:$T$41)</f>
        <v>20</v>
      </c>
    </row>
  </sheetData>
  <mergeCells count="3">
    <mergeCell ref="B1:C1"/>
    <mergeCell ref="B2:C2"/>
    <mergeCell ref="B3:C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</vt:lpstr>
      <vt:lpstr>BOM-COLORS</vt:lpstr>
      <vt:lpstr>BOM!hybohat</vt:lpstr>
      <vt:lpstr>'BOM-COLORS'!hybohat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Microsoft Office User</cp:lastModifiedBy>
  <dcterms:created xsi:type="dcterms:W3CDTF">2019-12-20T09:19:14Z</dcterms:created>
  <dcterms:modified xsi:type="dcterms:W3CDTF">2020-11-12T09:28:47Z</dcterms:modified>
</cp:coreProperties>
</file>