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Podiums" sheetId="2" r:id="rId5"/>
    <sheet state="visible" name="Qualifying" sheetId="3" r:id="rId6"/>
    <sheet state="visible" name="Sprint 1" sheetId="4" r:id="rId7"/>
    <sheet state="visible" name="Sprint 2" sheetId="5" r:id="rId8"/>
    <sheet state="visible" name="Sprint 3" sheetId="6" r:id="rId9"/>
    <sheet state="visible" name="Sprint 4" sheetId="7" r:id="rId10"/>
    <sheet state="visible" name="Endurance" sheetId="8" r:id="rId11"/>
    <sheet state="visible" name="Moxie" sheetId="9" r:id="rId12"/>
    <sheet state="visible" name="Relay" sheetId="10" r:id="rId13"/>
    <sheet state="visible" name="Orginal Sprint 1" sheetId="11" r:id="rId14"/>
    <sheet state="visible" name="Orginal Sprint 3" sheetId="12" r:id="rId15"/>
  </sheets>
  <definedNames>
    <definedName hidden="1" localSheetId="0" name="_xlnm._FilterDatabase">Main!$A$2:$Q$52</definedName>
    <definedName hidden="1" localSheetId="2" name="_xlnm._FilterDatabase">Qualifying!$A$2:$J$52</definedName>
    <definedName hidden="1" localSheetId="8" name="_xlnm._FilterDatabase">Moxie!$A$2:$N$52</definedName>
  </definedNames>
  <calcPr/>
</workbook>
</file>

<file path=xl/sharedStrings.xml><?xml version="1.0" encoding="utf-8"?>
<sst xmlns="http://schemas.openxmlformats.org/spreadsheetml/2006/main" count="359" uniqueCount="121">
  <si>
    <t>Track Length =</t>
  </si>
  <si>
    <t>Qualifying</t>
  </si>
  <si>
    <t>Sprint 1</t>
  </si>
  <si>
    <t>Sprint 2</t>
  </si>
  <si>
    <t>Sprint 3</t>
  </si>
  <si>
    <t>Sprint 4</t>
  </si>
  <si>
    <t>Endurance</t>
  </si>
  <si>
    <t>Bonus</t>
  </si>
  <si>
    <t>Weekend</t>
  </si>
  <si>
    <t>Kart</t>
  </si>
  <si>
    <t>Team</t>
  </si>
  <si>
    <t>Time</t>
  </si>
  <si>
    <t>Race</t>
  </si>
  <si>
    <t>Moxie</t>
  </si>
  <si>
    <t>Total</t>
  </si>
  <si>
    <t>Totes Mah Goats</t>
  </si>
  <si>
    <t>Fast Food Cart</t>
  </si>
  <si>
    <t>BatMobile</t>
  </si>
  <si>
    <t>Mini Mouse</t>
  </si>
  <si>
    <t>Pony Express</t>
  </si>
  <si>
    <t>John Deer</t>
  </si>
  <si>
    <t>Drifty Monster</t>
  </si>
  <si>
    <t>Lazy GT</t>
  </si>
  <si>
    <t>2021 Points</t>
  </si>
  <si>
    <t>Position</t>
  </si>
  <si>
    <t>Laps</t>
  </si>
  <si>
    <t>Average</t>
  </si>
  <si>
    <t>Best</t>
  </si>
  <si>
    <t>Laps Leading</t>
  </si>
  <si>
    <t>Name</t>
  </si>
  <si>
    <t>11:22.120</t>
  </si>
  <si>
    <t>19/17.655</t>
  </si>
  <si>
    <t>Raphael</t>
  </si>
  <si>
    <t>10:49.523</t>
  </si>
  <si>
    <t>19/17.368</t>
  </si>
  <si>
    <t>Gary</t>
  </si>
  <si>
    <t>11:06.663</t>
  </si>
  <si>
    <t>18/17.981</t>
  </si>
  <si>
    <t>Bumble Beemer</t>
  </si>
  <si>
    <t>11:07.781</t>
  </si>
  <si>
    <t>29/18.472</t>
  </si>
  <si>
    <t>Ecto1</t>
  </si>
  <si>
    <t>11:12.199</t>
  </si>
  <si>
    <t>7/18.211</t>
  </si>
  <si>
    <t>Natural Log</t>
  </si>
  <si>
    <t>11:10.377</t>
  </si>
  <si>
    <t>6/18.682</t>
  </si>
  <si>
    <t>Tokyo Drift</t>
  </si>
  <si>
    <t>11:11.395</t>
  </si>
  <si>
    <t>7/20.429</t>
  </si>
  <si>
    <t>Batmobile</t>
  </si>
  <si>
    <t>10:53.693</t>
  </si>
  <si>
    <t>6/20.325</t>
  </si>
  <si>
    <t>Gecko Cart</t>
  </si>
  <si>
    <t>10:56.799</t>
  </si>
  <si>
    <t>24/21.074</t>
  </si>
  <si>
    <t>Candy Cart</t>
  </si>
  <si>
    <t>11:04.830</t>
  </si>
  <si>
    <t>26/19.458</t>
  </si>
  <si>
    <t>FrenchFryCart</t>
  </si>
  <si>
    <t>10:49.766</t>
  </si>
  <si>
    <t>14/20.217</t>
  </si>
  <si>
    <t>Pillow Fight</t>
  </si>
  <si>
    <t>10:52.445</t>
  </si>
  <si>
    <t>18/20.558</t>
  </si>
  <si>
    <t>10:54.344</t>
  </si>
  <si>
    <t>17/22.720</t>
  </si>
  <si>
    <t>Doctor Quin</t>
  </si>
  <si>
    <t>10:46.958</t>
  </si>
  <si>
    <t>11/19.937</t>
  </si>
  <si>
    <t>10:54.453</t>
  </si>
  <si>
    <t>22/24.293</t>
  </si>
  <si>
    <t>Barbie Escalade</t>
  </si>
  <si>
    <t>10:55.278</t>
  </si>
  <si>
    <t>4/22.769</t>
  </si>
  <si>
    <t>Floridaman</t>
  </si>
  <si>
    <t>4/999.000</t>
  </si>
  <si>
    <t>Army Jeep</t>
  </si>
  <si>
    <t>Overall Event</t>
  </si>
  <si>
    <t>1st</t>
  </si>
  <si>
    <t>Red</t>
  </si>
  <si>
    <t>F10</t>
  </si>
  <si>
    <t>2nd</t>
  </si>
  <si>
    <t>Orange</t>
  </si>
  <si>
    <t>I10</t>
  </si>
  <si>
    <t>3rd</t>
  </si>
  <si>
    <t>Yellow</t>
  </si>
  <si>
    <t>L10</t>
  </si>
  <si>
    <t>Green</t>
  </si>
  <si>
    <t>F23</t>
  </si>
  <si>
    <t>Weekend Race Points</t>
  </si>
  <si>
    <t>Blue</t>
  </si>
  <si>
    <t>I23</t>
  </si>
  <si>
    <t>Purple</t>
  </si>
  <si>
    <t>L23</t>
  </si>
  <si>
    <t>Relay</t>
  </si>
  <si>
    <t>No Relay</t>
  </si>
  <si>
    <t>Winning Team</t>
  </si>
  <si>
    <t>Weekend Moxie Points</t>
  </si>
  <si>
    <t>Attempts (Non-scrubbed Attemps Only)</t>
  </si>
  <si>
    <t>Tech</t>
  </si>
  <si>
    <t>Brake Test</t>
  </si>
  <si>
    <t>Result</t>
  </si>
  <si>
    <t>Lap</t>
  </si>
  <si>
    <t>Board Position</t>
  </si>
  <si>
    <t>Count</t>
  </si>
  <si>
    <t>Points</t>
  </si>
  <si>
    <t>Lazy Gecko</t>
  </si>
  <si>
    <t>Lake Mary?</t>
  </si>
  <si>
    <t>Tampa Hackerspace</t>
  </si>
  <si>
    <t>MakerFX</t>
  </si>
  <si>
    <t>Particapating</t>
  </si>
  <si>
    <t>Relay Team</t>
  </si>
  <si>
    <t>Finish</t>
  </si>
  <si>
    <t>Karts</t>
  </si>
  <si>
    <t>Rank</t>
  </si>
  <si>
    <t>Manually add karts to each team, the sum of qualifying times will be shown for each team. 
Karts can be added to the same team twice to cover uneven number of teams</t>
  </si>
  <si>
    <t>Yes</t>
  </si>
  <si>
    <t>No</t>
  </si>
  <si>
    <t>Karts Per Team</t>
  </si>
  <si>
    <t>Teams w/ 1 extra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</si>
</sst>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1">
    <font>
      <sz val="10.0"/>
      <color rgb="FF000000"/>
      <name val="Arial"/>
      <scheme val="minor"/>
    </font>
    <font>
      <color theme="1"/>
      <name val="Arial"/>
      <scheme val="minor"/>
    </font>
    <font>
      <b/>
      <color theme="1"/>
      <name val="Arial"/>
      <scheme val="minor"/>
    </font>
    <font>
      <b/>
      <sz val="9.0"/>
      <color rgb="FF000000"/>
      <name val="&quot;Trebuchet MS&quot;"/>
    </font>
    <font>
      <sz val="9.0"/>
      <color rgb="FF000000"/>
      <name val="&quot;Trebuchet MS&quot;"/>
    </font>
    <font>
      <sz val="12.0"/>
      <color rgb="FF000000"/>
      <name val="&quot;Times New Roman&quot;"/>
    </font>
    <font>
      <sz val="11.0"/>
      <color rgb="FF000000"/>
      <name val="Arial"/>
      <scheme val="minor"/>
    </font>
    <font>
      <strike/>
      <color theme="1"/>
      <name val="Arial"/>
      <scheme val="minor"/>
    </font>
    <font>
      <b/>
      <strike/>
      <color theme="1"/>
      <name val="Arial"/>
      <scheme val="minor"/>
    </font>
    <font>
      <strike/>
      <sz val="9.0"/>
      <color rgb="FF000000"/>
      <name val="&quot;Trebuchet MS&quot;"/>
    </font>
    <font>
      <i/>
      <color theme="1"/>
      <name val="Arial"/>
      <scheme val="minor"/>
    </font>
  </fonts>
  <fills count="17">
    <fill>
      <patternFill patternType="none"/>
    </fill>
    <fill>
      <patternFill patternType="lightGray"/>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FFCC66"/>
        <bgColor rgb="FFFFCC66"/>
      </patternFill>
    </fill>
    <fill>
      <patternFill patternType="solid">
        <fgColor rgb="FFFFFFFF"/>
        <bgColor rgb="FFFFFFFF"/>
      </patternFill>
    </fill>
    <fill>
      <patternFill patternType="solid">
        <fgColor rgb="FFCCCCCC"/>
        <bgColor rgb="FFCCCCCC"/>
      </patternFill>
    </fill>
    <fill>
      <patternFill patternType="solid">
        <fgColor rgb="FF99CCFF"/>
        <bgColor rgb="FF99CCFF"/>
      </patternFill>
    </fill>
    <fill>
      <patternFill patternType="solid">
        <fgColor rgb="FFFFFF00"/>
        <bgColor rgb="FFFFFF00"/>
      </patternFill>
    </fill>
    <fill>
      <patternFill patternType="solid">
        <fgColor rgb="FFD9D9D9"/>
        <bgColor rgb="FFD9D9D9"/>
      </patternFill>
    </fill>
    <fill>
      <patternFill patternType="solid">
        <fgColor rgb="FFCFE2F3"/>
        <bgColor rgb="FFCFE2F3"/>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xf>
    <xf borderId="0" fillId="3" fontId="2" numFmtId="0" xfId="0" applyAlignment="1" applyFill="1" applyFont="1">
      <alignment horizontal="center" readingOrder="0"/>
    </xf>
    <xf borderId="0" fillId="4" fontId="2" numFmtId="0" xfId="0" applyAlignment="1" applyFill="1" applyFont="1">
      <alignment horizontal="center" readingOrder="0"/>
    </xf>
    <xf borderId="0" fillId="5" fontId="2" numFmtId="0" xfId="0" applyAlignment="1" applyFill="1" applyFont="1">
      <alignment horizontal="center" readingOrder="0"/>
    </xf>
    <xf borderId="0" fillId="6" fontId="2" numFmtId="0" xfId="0" applyAlignment="1" applyFill="1" applyFont="1">
      <alignment horizontal="center" readingOrder="0"/>
    </xf>
    <xf borderId="0" fillId="7" fontId="2" numFmtId="0" xfId="0" applyAlignment="1" applyFill="1" applyFont="1">
      <alignment horizontal="center" readingOrder="0"/>
    </xf>
    <xf borderId="0" fillId="8" fontId="2" numFmtId="0" xfId="0" applyAlignment="1" applyFill="1" applyFont="1">
      <alignment horizontal="center" readingOrder="0"/>
    </xf>
    <xf borderId="0" fillId="9" fontId="2" numFmtId="0" xfId="0" applyAlignment="1" applyFill="1" applyFont="1">
      <alignment horizontal="center" readingOrder="0"/>
    </xf>
    <xf borderId="0" fillId="10" fontId="3" numFmtId="0" xfId="0" applyAlignment="1" applyFill="1" applyFont="1">
      <alignment horizontal="center" readingOrder="0"/>
    </xf>
    <xf borderId="0" fillId="2" fontId="1" numFmtId="0" xfId="0" applyFont="1"/>
    <xf borderId="0" fillId="2" fontId="1" numFmtId="0" xfId="0" applyAlignment="1" applyFont="1">
      <alignment readingOrder="0"/>
    </xf>
    <xf borderId="0" fillId="3" fontId="1" numFmtId="0" xfId="0" applyFont="1"/>
    <xf borderId="0" fillId="4" fontId="1" numFmtId="0" xfId="0" applyFont="1"/>
    <xf borderId="0" fillId="5" fontId="1" numFmtId="0" xfId="0" applyFont="1"/>
    <xf borderId="0" fillId="6" fontId="1" numFmtId="0" xfId="0" applyFont="1"/>
    <xf borderId="0" fillId="7" fontId="1" numFmtId="0" xfId="0" applyFont="1"/>
    <xf borderId="0" fillId="8" fontId="1" numFmtId="0" xfId="0" applyFont="1"/>
    <xf borderId="0" fillId="9" fontId="1" numFmtId="0" xfId="0" applyFont="1"/>
    <xf borderId="0" fillId="10" fontId="3" numFmtId="164" xfId="0" applyAlignment="1" applyFont="1" applyNumberFormat="1">
      <alignment horizontal="center" readingOrder="0"/>
    </xf>
    <xf borderId="0" fillId="0" fontId="2" numFmtId="0" xfId="0" applyAlignment="1" applyFont="1">
      <alignment horizontal="center" readingOrder="0"/>
    </xf>
    <xf borderId="0" fillId="11" fontId="4" numFmtId="0" xfId="0" applyAlignment="1" applyFill="1" applyFont="1">
      <alignment horizontal="right" readingOrder="0"/>
    </xf>
    <xf borderId="0" fillId="12" fontId="4" numFmtId="0" xfId="0" applyAlignment="1" applyFill="1" applyFont="1">
      <alignment horizontal="right" readingOrder="0"/>
    </xf>
    <xf borderId="0" fillId="0" fontId="5" numFmtId="0" xfId="0" applyFont="1"/>
    <xf borderId="0" fillId="0" fontId="2" numFmtId="0" xfId="0" applyAlignment="1" applyFont="1">
      <alignment readingOrder="0"/>
    </xf>
    <xf borderId="0" fillId="0" fontId="1" numFmtId="0" xfId="0" applyAlignment="1" applyFont="1">
      <alignment readingOrder="0"/>
    </xf>
    <xf borderId="0" fillId="11" fontId="6" numFmtId="0" xfId="0" applyFont="1"/>
    <xf borderId="0" fillId="0" fontId="7" numFmtId="0" xfId="0" applyFont="1"/>
    <xf borderId="0" fillId="0" fontId="8" numFmtId="0" xfId="0" applyAlignment="1" applyFont="1">
      <alignment readingOrder="0"/>
    </xf>
    <xf borderId="0" fillId="0" fontId="7" numFmtId="0" xfId="0" applyAlignment="1" applyFont="1">
      <alignment readingOrder="0"/>
    </xf>
    <xf borderId="0" fillId="0" fontId="1" numFmtId="0" xfId="0" applyFont="1"/>
    <xf borderId="0" fillId="0" fontId="2" numFmtId="0" xfId="0" applyFont="1"/>
    <xf borderId="0" fillId="6" fontId="2" numFmtId="0" xfId="0" applyAlignment="1" applyFont="1">
      <alignment readingOrder="0"/>
    </xf>
    <xf borderId="0" fillId="4" fontId="2" numFmtId="0" xfId="0" applyAlignment="1" applyFont="1">
      <alignment readingOrder="0"/>
    </xf>
    <xf borderId="0" fillId="7" fontId="2" numFmtId="0" xfId="0" applyAlignment="1" applyFont="1">
      <alignment readingOrder="0"/>
    </xf>
    <xf borderId="0" fillId="4" fontId="1" numFmtId="0" xfId="0" applyAlignment="1" applyFont="1">
      <alignment readingOrder="0"/>
    </xf>
    <xf borderId="0" fillId="6" fontId="1" numFmtId="0" xfId="0" applyAlignment="1" applyFont="1">
      <alignment readingOrder="0"/>
    </xf>
    <xf borderId="0" fillId="6" fontId="1" numFmtId="0" xfId="0" applyAlignment="1" applyFont="1">
      <alignment readingOrder="0"/>
    </xf>
    <xf borderId="0" fillId="12" fontId="4" numFmtId="0" xfId="0" applyAlignment="1" applyFont="1">
      <alignment horizontal="center" readingOrder="0"/>
    </xf>
    <xf borderId="0" fillId="11" fontId="4" numFmtId="0" xfId="0" applyAlignment="1" applyFont="1">
      <alignment horizontal="center" readingOrder="0"/>
    </xf>
    <xf borderId="0" fillId="13" fontId="3" numFmtId="0" xfId="0" applyAlignment="1" applyFill="1" applyFont="1">
      <alignment horizontal="right" readingOrder="0"/>
    </xf>
    <xf borderId="0" fillId="12" fontId="9" numFmtId="0" xfId="0" applyAlignment="1" applyFont="1">
      <alignment horizontal="right" readingOrder="0"/>
    </xf>
    <xf borderId="0" fillId="11" fontId="9" numFmtId="0" xfId="0" applyAlignment="1" applyFont="1">
      <alignment horizontal="right" readingOrder="0"/>
    </xf>
    <xf borderId="0" fillId="14" fontId="4" numFmtId="0" xfId="0" applyAlignment="1" applyFill="1" applyFont="1">
      <alignment horizontal="right" readingOrder="0"/>
    </xf>
    <xf borderId="0" fillId="14" fontId="1" numFmtId="0" xfId="0" applyAlignment="1" applyFont="1">
      <alignment readingOrder="0"/>
    </xf>
    <xf borderId="0" fillId="12" fontId="4" numFmtId="164" xfId="0" applyAlignment="1" applyFont="1" applyNumberFormat="1">
      <alignment horizontal="center" readingOrder="0"/>
    </xf>
    <xf borderId="0" fillId="12" fontId="4" numFmtId="164" xfId="0" applyAlignment="1" applyFont="1" applyNumberFormat="1">
      <alignment horizontal="right" readingOrder="0"/>
    </xf>
    <xf borderId="0" fillId="11" fontId="4" numFmtId="164" xfId="0" applyAlignment="1" applyFont="1" applyNumberFormat="1">
      <alignment horizontal="center" readingOrder="0"/>
    </xf>
    <xf borderId="0" fillId="11" fontId="4" numFmtId="164" xfId="0" applyAlignment="1" applyFont="1" applyNumberFormat="1">
      <alignment horizontal="right" readingOrder="0"/>
    </xf>
    <xf borderId="0" fillId="13" fontId="3" numFmtId="164" xfId="0" applyAlignment="1" applyFont="1" applyNumberFormat="1">
      <alignment horizontal="right" readingOrder="0"/>
    </xf>
    <xf borderId="0" fillId="0" fontId="1" numFmtId="164" xfId="0" applyFont="1" applyNumberFormat="1"/>
    <xf borderId="0" fillId="15" fontId="2" numFmtId="0" xfId="0" applyAlignment="1" applyFill="1" applyFont="1">
      <alignment readingOrder="0"/>
    </xf>
    <xf borderId="1" fillId="0" fontId="2" numFmtId="0" xfId="0" applyAlignment="1" applyBorder="1" applyFont="1">
      <alignment readingOrder="0"/>
    </xf>
    <xf borderId="2" fillId="0" fontId="2" numFmtId="0" xfId="0" applyAlignment="1" applyBorder="1" applyFont="1">
      <alignment readingOrder="0"/>
    </xf>
    <xf borderId="3" fillId="0" fontId="2" numFmtId="0" xfId="0" applyAlignment="1" applyBorder="1" applyFont="1">
      <alignment readingOrder="0"/>
    </xf>
    <xf borderId="0" fillId="14" fontId="2" numFmtId="0" xfId="0" applyAlignment="1" applyFont="1">
      <alignment readingOrder="0" shrinkToFit="0" wrapText="1"/>
    </xf>
    <xf borderId="0" fillId="15" fontId="1" numFmtId="0" xfId="0" applyAlignment="1" applyFont="1">
      <alignment readingOrder="0"/>
    </xf>
    <xf borderId="0" fillId="15" fontId="1" numFmtId="0" xfId="0" applyFont="1"/>
    <xf borderId="4" fillId="0" fontId="1" numFmtId="0" xfId="0" applyAlignment="1" applyBorder="1" applyFont="1">
      <alignment readingOrder="0"/>
    </xf>
    <xf borderId="5" fillId="0" fontId="1" numFmtId="0" xfId="0" applyBorder="1" applyFont="1"/>
    <xf borderId="0" fillId="0" fontId="2" numFmtId="0" xfId="0" applyAlignment="1" applyFont="1">
      <alignment readingOrder="0" shrinkToFit="0" wrapText="1"/>
    </xf>
    <xf borderId="6" fillId="0" fontId="1" numFmtId="0" xfId="0" applyAlignment="1" applyBorder="1" applyFont="1">
      <alignment readingOrder="0"/>
    </xf>
    <xf borderId="7" fillId="14" fontId="1" numFmtId="0" xfId="0" applyAlignment="1" applyBorder="1" applyFont="1">
      <alignment readingOrder="0"/>
    </xf>
    <xf borderId="8" fillId="0" fontId="1" numFmtId="0" xfId="0" applyBorder="1" applyFont="1"/>
    <xf borderId="0" fillId="3" fontId="2" numFmtId="0" xfId="0" applyAlignment="1" applyFont="1">
      <alignment readingOrder="0"/>
    </xf>
    <xf borderId="0" fillId="3" fontId="10" numFmtId="164" xfId="0" applyFont="1" applyNumberFormat="1"/>
    <xf borderId="0" fillId="4" fontId="10" numFmtId="164" xfId="0" applyFont="1" applyNumberFormat="1"/>
    <xf borderId="0" fillId="5" fontId="2" numFmtId="0" xfId="0" applyAlignment="1" applyFont="1">
      <alignment readingOrder="0"/>
    </xf>
    <xf borderId="0" fillId="5" fontId="10" numFmtId="164" xfId="0" applyFont="1" applyNumberFormat="1"/>
    <xf borderId="0" fillId="6" fontId="10" numFmtId="164" xfId="0" applyFont="1" applyNumberFormat="1"/>
    <xf borderId="0" fillId="16" fontId="2" numFmtId="0" xfId="0" applyAlignment="1" applyFill="1" applyFont="1">
      <alignment readingOrder="0"/>
    </xf>
    <xf borderId="0" fillId="16" fontId="10" numFmtId="164" xfId="0" applyFont="1" applyNumberFormat="1"/>
    <xf borderId="0" fillId="8" fontId="2" numFmtId="0" xfId="0" applyAlignment="1" applyFont="1">
      <alignment readingOrder="0"/>
    </xf>
    <xf borderId="0" fillId="8" fontId="10" numFmtId="164" xfId="0" applyFont="1" applyNumberFormat="1"/>
    <xf borderId="0" fillId="16" fontId="1" numFmtId="0" xfId="0" applyFont="1"/>
  </cellXfs>
  <cellStyles count="1">
    <cellStyle xfId="0" name="Normal" builtinId="0"/>
  </cellStyles>
  <dxfs count="1">
    <dxf>
      <font>
        <color rgb="FFD9D9D9"/>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8.0"/>
  </cols>
  <sheetData>
    <row r="1">
      <c r="A1" s="1" t="s">
        <v>0</v>
      </c>
      <c r="C1" s="2" t="s">
        <v>1</v>
      </c>
      <c r="D1" s="3" t="s">
        <v>2</v>
      </c>
      <c r="F1" s="4" t="s">
        <v>3</v>
      </c>
      <c r="H1" s="5" t="s">
        <v>4</v>
      </c>
      <c r="J1" s="6" t="s">
        <v>5</v>
      </c>
      <c r="L1" s="7" t="s">
        <v>6</v>
      </c>
      <c r="N1" s="8" t="s">
        <v>7</v>
      </c>
      <c r="O1" s="9" t="s">
        <v>8</v>
      </c>
    </row>
    <row r="2">
      <c r="A2" s="2" t="s">
        <v>9</v>
      </c>
      <c r="B2" s="2" t="s">
        <v>10</v>
      </c>
      <c r="C2" s="2" t="s">
        <v>11</v>
      </c>
      <c r="D2" s="3" t="s">
        <v>12</v>
      </c>
      <c r="E2" s="3" t="s">
        <v>13</v>
      </c>
      <c r="F2" s="4" t="s">
        <v>12</v>
      </c>
      <c r="G2" s="4" t="s">
        <v>13</v>
      </c>
      <c r="H2" s="5" t="s">
        <v>12</v>
      </c>
      <c r="I2" s="5" t="s">
        <v>13</v>
      </c>
      <c r="J2" s="6" t="s">
        <v>12</v>
      </c>
      <c r="K2" s="6" t="s">
        <v>13</v>
      </c>
      <c r="L2" s="7" t="s">
        <v>12</v>
      </c>
      <c r="M2" s="7" t="s">
        <v>13</v>
      </c>
      <c r="N2" s="8" t="s">
        <v>13</v>
      </c>
      <c r="O2" s="9" t="s">
        <v>12</v>
      </c>
      <c r="P2" s="9" t="s">
        <v>13</v>
      </c>
      <c r="Q2" s="9" t="s">
        <v>14</v>
      </c>
    </row>
    <row r="3">
      <c r="A3" s="10" t="s">
        <v>15</v>
      </c>
      <c r="B3" s="11"/>
      <c r="C3" s="12"/>
      <c r="D3" s="13">
        <f t="shared" ref="D3:D52" si="1">iferror(Index($B$56:$B$72,Match($A3,indirect("'"&amp;D$1&amp;"'!$B$1:$AZ$1"),0)),0)</f>
        <v>54</v>
      </c>
      <c r="E3" s="13">
        <f t="array" ref="E3">iferror(index(Moxie!$E$3:$E$52,Match($A3,Moxie!$A$3:$A$52,0)),"")</f>
        <v>0</v>
      </c>
      <c r="F3" s="14">
        <f t="shared" ref="F3:F52" si="2">iferror(Index($B$56:$B$72,Match($A3,indirect("'"&amp;F$1&amp;"'!$B$1:$AZ$1"),0)),0)</f>
        <v>75</v>
      </c>
      <c r="G3" s="14">
        <f t="array" ref="G3">iferror(index(Moxie!$G$3:$G$52,Match($A3,Moxie!$A$3:$A$52,0)),"")</f>
        <v>82</v>
      </c>
      <c r="H3" s="15">
        <f t="shared" ref="H3:H52" si="3">iferror(Index($B$56:$B$72,Match($A3,indirect("'"&amp;H$1&amp;"'!$B$1:$AZ$1"),0)),0)</f>
        <v>30</v>
      </c>
      <c r="I3" s="15">
        <f t="array" ref="I3">iferror(index(Moxie!$I$3:$I$52,Match($A3,Moxie!$A$3:$A$52,0)),"")</f>
        <v>208</v>
      </c>
      <c r="J3" s="16">
        <f t="shared" ref="J3:J52" si="4">iferror(Index($B$56:$B$72,Match($A3,indirect("'"&amp;J$1&amp;"'!$B$1:$AZ$1"),0)),0)</f>
        <v>75</v>
      </c>
      <c r="K3" s="16">
        <f t="array" ref="K3">iferror(index(Moxie!$K$3:$K$52,Match($A3,Moxie!$A$3:$A$52,0)),"")</f>
        <v>35</v>
      </c>
      <c r="L3" s="17">
        <f t="shared" ref="L3:L52" si="5">iferror(Index($B$56:$B$72,Match($A3,indirect("'"&amp;L$1&amp;"'!$B$1:$AZ$1"),0)),0)</f>
        <v>30</v>
      </c>
      <c r="M3" s="17">
        <f t="array" ref="M3">iferror(index(Moxie!$M$3:$M$52,Match($A3,Moxie!$A$3:$A$52,0)),"")</f>
        <v>175</v>
      </c>
      <c r="N3" s="18" t="str">
        <f t="array" ref="N3">iferror(index(Moxie!$N$3:$N$52,Match($A3,Moxie!$A$3:$A$52,0)),"")</f>
        <v/>
      </c>
      <c r="O3" s="19">
        <f t="shared" ref="O3:O52" si="6">Sum(L3,J3,H3,F3,D3)</f>
        <v>264</v>
      </c>
      <c r="P3" s="19">
        <f t="shared" ref="P3:P52" si="7">sum(N3,M3,K3,I3,G3,E3)</f>
        <v>500</v>
      </c>
      <c r="Q3" s="19">
        <f t="shared" ref="Q3:Q52" si="8">O3+P3</f>
        <v>764</v>
      </c>
    </row>
    <row r="4">
      <c r="A4" s="10" t="s">
        <v>16</v>
      </c>
      <c r="B4" s="11"/>
      <c r="C4" s="12"/>
      <c r="D4" s="13">
        <f t="shared" si="1"/>
        <v>64</v>
      </c>
      <c r="E4" s="13">
        <f t="array" ref="E4">iferror(index(Moxie!$E$3:$E$52,Match($A4,Moxie!$A$3:$A$52,0)),"")</f>
        <v>0</v>
      </c>
      <c r="F4" s="14">
        <f t="shared" si="2"/>
        <v>64</v>
      </c>
      <c r="G4" s="14">
        <f t="array" ref="G4">iferror(index(Moxie!$G$3:$G$52,Match($A4,Moxie!$A$3:$A$52,0)),"")</f>
        <v>96</v>
      </c>
      <c r="H4" s="15">
        <f t="shared" si="3"/>
        <v>45</v>
      </c>
      <c r="I4" s="15">
        <f t="array" ref="I4">iferror(index(Moxie!$I$3:$I$52,Match($A4,Moxie!$A$3:$A$52,0)),"")</f>
        <v>75</v>
      </c>
      <c r="J4" s="16">
        <f t="shared" si="4"/>
        <v>54</v>
      </c>
      <c r="K4" s="16">
        <f t="array" ref="K4">iferror(index(Moxie!$K$3:$K$52,Match($A4,Moxie!$A$3:$A$52,0)),"")</f>
        <v>4</v>
      </c>
      <c r="L4" s="17">
        <f t="shared" si="5"/>
        <v>54</v>
      </c>
      <c r="M4" s="17">
        <f t="array" ref="M4">iferror(index(Moxie!$M$3:$M$52,Match($A4,Moxie!$A$3:$A$52,0)),"")</f>
        <v>35</v>
      </c>
      <c r="N4" s="18" t="str">
        <f t="array" ref="N4">iferror(index(Moxie!$N$3:$N$52,Match($A4,Moxie!$A$3:$A$52,0)),"")</f>
        <v/>
      </c>
      <c r="O4" s="19">
        <f t="shared" si="6"/>
        <v>281</v>
      </c>
      <c r="P4" s="19">
        <f t="shared" si="7"/>
        <v>210</v>
      </c>
      <c r="Q4" s="19">
        <f t="shared" si="8"/>
        <v>491</v>
      </c>
    </row>
    <row r="5">
      <c r="A5" s="10" t="s">
        <v>17</v>
      </c>
      <c r="B5" s="11"/>
      <c r="C5" s="12"/>
      <c r="D5" s="13">
        <f t="shared" si="1"/>
        <v>75</v>
      </c>
      <c r="E5" s="13">
        <f t="array" ref="E5">iferror(index(Moxie!$E$3:$E$52,Match($A5,Moxie!$A$3:$A$52,0)),"")</f>
        <v>0</v>
      </c>
      <c r="F5" s="14">
        <f t="shared" si="2"/>
        <v>54</v>
      </c>
      <c r="G5" s="14">
        <f t="array" ref="G5">iferror(index(Moxie!$G$3:$G$52,Match($A5,Moxie!$A$3:$A$52,0)),"")</f>
        <v>99</v>
      </c>
      <c r="H5" s="15">
        <f t="shared" si="3"/>
        <v>75</v>
      </c>
      <c r="I5" s="15">
        <f t="array" ref="I5">iferror(index(Moxie!$I$3:$I$52,Match($A5,Moxie!$A$3:$A$52,0)),"")</f>
        <v>7</v>
      </c>
      <c r="J5" s="16">
        <f t="shared" si="4"/>
        <v>64</v>
      </c>
      <c r="K5" s="16">
        <f t="array" ref="K5">iferror(index(Moxie!$K$3:$K$52,Match($A5,Moxie!$A$3:$A$52,0)),"")</f>
        <v>319</v>
      </c>
      <c r="L5" s="17">
        <f t="shared" si="5"/>
        <v>75</v>
      </c>
      <c r="M5" s="17">
        <f t="array" ref="M5">iferror(index(Moxie!$M$3:$M$52,Match($A5,Moxie!$A$3:$A$52,0)),"")</f>
        <v>26</v>
      </c>
      <c r="N5" s="18" t="str">
        <f t="array" ref="N5">iferror(index(Moxie!$N$3:$N$52,Match($A5,Moxie!$A$3:$A$52,0)),"")</f>
        <v/>
      </c>
      <c r="O5" s="19">
        <f t="shared" si="6"/>
        <v>343</v>
      </c>
      <c r="P5" s="19">
        <f t="shared" si="7"/>
        <v>451</v>
      </c>
      <c r="Q5" s="19">
        <f t="shared" si="8"/>
        <v>794</v>
      </c>
    </row>
    <row r="6">
      <c r="A6" s="10" t="s">
        <v>18</v>
      </c>
      <c r="B6" s="11"/>
      <c r="C6" s="12"/>
      <c r="D6" s="13">
        <f t="shared" si="1"/>
        <v>37</v>
      </c>
      <c r="E6" s="13">
        <f t="array" ref="E6">iferror(index(Moxie!$E$3:$E$52,Match($A6,Moxie!$A$3:$A$52,0)),"")</f>
        <v>0</v>
      </c>
      <c r="F6" s="14">
        <f t="shared" si="2"/>
        <v>45</v>
      </c>
      <c r="G6" s="14">
        <f t="array" ref="G6">iferror(index(Moxie!$G$3:$G$52,Match($A6,Moxie!$A$3:$A$52,0)),"")</f>
        <v>40</v>
      </c>
      <c r="H6" s="15">
        <f t="shared" si="3"/>
        <v>64</v>
      </c>
      <c r="I6" s="15">
        <f t="array" ref="I6">iferror(index(Moxie!$I$3:$I$52,Match($A6,Moxie!$A$3:$A$52,0)),"")</f>
        <v>24</v>
      </c>
      <c r="J6" s="16">
        <f t="shared" si="4"/>
        <v>37</v>
      </c>
      <c r="K6" s="16">
        <f t="array" ref="K6">iferror(index(Moxie!$K$3:$K$52,Match($A6,Moxie!$A$3:$A$52,0)),"")</f>
        <v>27</v>
      </c>
      <c r="L6" s="17">
        <f t="shared" si="5"/>
        <v>45</v>
      </c>
      <c r="M6" s="17">
        <f t="array" ref="M6">iferror(index(Moxie!$M$3:$M$52,Match($A6,Moxie!$A$3:$A$52,0)),"")</f>
        <v>38</v>
      </c>
      <c r="N6" s="18" t="str">
        <f t="array" ref="N6">iferror(index(Moxie!$N$3:$N$52,Match($A6,Moxie!$A$3:$A$52,0)),"")</f>
        <v/>
      </c>
      <c r="O6" s="19">
        <f t="shared" si="6"/>
        <v>228</v>
      </c>
      <c r="P6" s="19">
        <f t="shared" si="7"/>
        <v>129</v>
      </c>
      <c r="Q6" s="19">
        <f t="shared" si="8"/>
        <v>357</v>
      </c>
    </row>
    <row r="7">
      <c r="A7" s="10" t="s">
        <v>19</v>
      </c>
      <c r="B7" s="11"/>
      <c r="C7" s="12"/>
      <c r="D7" s="13">
        <f t="shared" si="1"/>
        <v>24</v>
      </c>
      <c r="E7" s="13">
        <f t="array" ref="E7">iferror(index(Moxie!$E$3:$E$52,Match($A7,Moxie!$A$3:$A$52,0)),"")</f>
        <v>0</v>
      </c>
      <c r="F7" s="14">
        <f t="shared" si="2"/>
        <v>37</v>
      </c>
      <c r="G7" s="14">
        <f t="array" ref="G7">iferror(index(Moxie!$G$3:$G$52,Match($A7,Moxie!$A$3:$A$52,0)),"")</f>
        <v>68</v>
      </c>
      <c r="H7" s="15">
        <f t="shared" si="3"/>
        <v>37</v>
      </c>
      <c r="I7" s="15">
        <f t="array" ref="I7">iferror(index(Moxie!$I$3:$I$52,Match($A7,Moxie!$A$3:$A$52,0)),"")</f>
        <v>54</v>
      </c>
      <c r="J7" s="16">
        <f t="shared" si="4"/>
        <v>30</v>
      </c>
      <c r="K7" s="16">
        <f t="array" ref="K7">iferror(index(Moxie!$K$3:$K$52,Match($A7,Moxie!$A$3:$A$52,0)),"")</f>
        <v>6</v>
      </c>
      <c r="L7" s="17">
        <f t="shared" si="5"/>
        <v>19</v>
      </c>
      <c r="M7" s="17">
        <f t="array" ref="M7">iferror(index(Moxie!$M$3:$M$52,Match($A7,Moxie!$A$3:$A$52,0)),"")</f>
        <v>56</v>
      </c>
      <c r="N7" s="18" t="str">
        <f t="array" ref="N7">iferror(index(Moxie!$N$3:$N$52,Match($A7,Moxie!$A$3:$A$52,0)),"")</f>
        <v/>
      </c>
      <c r="O7" s="19">
        <f t="shared" si="6"/>
        <v>147</v>
      </c>
      <c r="P7" s="19">
        <f t="shared" si="7"/>
        <v>184</v>
      </c>
      <c r="Q7" s="19">
        <f t="shared" si="8"/>
        <v>331</v>
      </c>
    </row>
    <row r="8">
      <c r="A8" s="10" t="s">
        <v>20</v>
      </c>
      <c r="B8" s="11"/>
      <c r="C8" s="12"/>
      <c r="D8" s="13">
        <f t="shared" si="1"/>
        <v>30</v>
      </c>
      <c r="E8" s="13">
        <f t="array" ref="E8">iferror(index(Moxie!$E$3:$E$52,Match($A8,Moxie!$A$3:$A$52,0)),"")</f>
        <v>0</v>
      </c>
      <c r="F8" s="14">
        <f t="shared" si="2"/>
        <v>30</v>
      </c>
      <c r="G8" s="14">
        <f t="array" ref="G8">iferror(index(Moxie!$G$3:$G$52,Match($A8,Moxie!$A$3:$A$52,0)),"")</f>
        <v>15</v>
      </c>
      <c r="H8" s="15">
        <f t="shared" si="3"/>
        <v>54</v>
      </c>
      <c r="I8" s="15">
        <f t="array" ref="I8">iferror(index(Moxie!$I$3:$I$52,Match($A8,Moxie!$A$3:$A$52,0)),"")</f>
        <v>24</v>
      </c>
      <c r="J8" s="16">
        <f t="shared" si="4"/>
        <v>24</v>
      </c>
      <c r="K8" s="16">
        <f t="array" ref="K8">iferror(index(Moxie!$K$3:$K$52,Match($A8,Moxie!$A$3:$A$52,0)),"")</f>
        <v>0</v>
      </c>
      <c r="L8" s="17">
        <f t="shared" si="5"/>
        <v>24</v>
      </c>
      <c r="M8" s="17">
        <f t="array" ref="M8">iferror(index(Moxie!$M$3:$M$52,Match($A8,Moxie!$A$3:$A$52,0)),"")</f>
        <v>15</v>
      </c>
      <c r="N8" s="18" t="str">
        <f t="array" ref="N8">iferror(index(Moxie!$N$3:$N$52,Match($A8,Moxie!$A$3:$A$52,0)),"")</f>
        <v/>
      </c>
      <c r="O8" s="19">
        <f t="shared" si="6"/>
        <v>162</v>
      </c>
      <c r="P8" s="19">
        <f t="shared" si="7"/>
        <v>54</v>
      </c>
      <c r="Q8" s="19">
        <f t="shared" si="8"/>
        <v>216</v>
      </c>
    </row>
    <row r="9">
      <c r="A9" s="20" t="s">
        <v>21</v>
      </c>
      <c r="B9" s="11"/>
      <c r="C9" s="12"/>
      <c r="D9" s="13">
        <f t="shared" si="1"/>
        <v>0</v>
      </c>
      <c r="E9" s="13">
        <f t="array" ref="E9">iferror(index(Moxie!$E$3:$E$52,Match($A9,Moxie!$A$3:$A$52,0)),"")</f>
        <v>0</v>
      </c>
      <c r="F9" s="14">
        <f t="shared" si="2"/>
        <v>0</v>
      </c>
      <c r="G9" s="14">
        <f t="array" ref="G9">iferror(index(Moxie!$G$3:$G$52,Match($A9,Moxie!$A$3:$A$52,0)),"")</f>
        <v>0</v>
      </c>
      <c r="H9" s="15">
        <f t="shared" si="3"/>
        <v>0</v>
      </c>
      <c r="I9" s="15">
        <f t="array" ref="I9">iferror(index(Moxie!$I$3:$I$52,Match($A9,Moxie!$A$3:$A$52,0)),"")</f>
        <v>0</v>
      </c>
      <c r="J9" s="16">
        <f t="shared" si="4"/>
        <v>0</v>
      </c>
      <c r="K9" s="16">
        <f t="array" ref="K9">iferror(index(Moxie!$K$3:$K$52,Match($A9,Moxie!$A$3:$A$52,0)),"")</f>
        <v>0</v>
      </c>
      <c r="L9" s="17">
        <f t="shared" si="5"/>
        <v>37</v>
      </c>
      <c r="M9" s="17">
        <f t="array" ref="M9">iferror(index(Moxie!$M$3:$M$52,Match($A9,Moxie!$A$3:$A$52,0)),"")</f>
        <v>31</v>
      </c>
      <c r="N9" s="18" t="str">
        <f t="array" ref="N9">iferror(index(Moxie!$N$3:$N$52,Match($A9,Moxie!$A$3:$A$52,0)),"")</f>
        <v/>
      </c>
      <c r="O9" s="19">
        <f t="shared" si="6"/>
        <v>37</v>
      </c>
      <c r="P9" s="19">
        <f t="shared" si="7"/>
        <v>31</v>
      </c>
      <c r="Q9" s="19">
        <f t="shared" si="8"/>
        <v>68</v>
      </c>
    </row>
    <row r="10">
      <c r="A10" s="10" t="s">
        <v>22</v>
      </c>
      <c r="B10" s="11"/>
      <c r="C10" s="12"/>
      <c r="D10" s="13">
        <f t="shared" si="1"/>
        <v>45</v>
      </c>
      <c r="E10" s="13">
        <f t="array" ref="E10">iferror(index(Moxie!$E$3:$E$52,Match($A10,Moxie!$A$3:$A$52,0)),"")</f>
        <v>0</v>
      </c>
      <c r="F10" s="14">
        <f t="shared" si="2"/>
        <v>0</v>
      </c>
      <c r="G10" s="14">
        <f t="array" ref="G10">iferror(index(Moxie!$G$3:$G$52,Match($A10,Moxie!$A$3:$A$52,0)),"")</f>
        <v>0</v>
      </c>
      <c r="H10" s="15">
        <f t="shared" si="3"/>
        <v>0</v>
      </c>
      <c r="I10" s="15">
        <f t="array" ref="I10">iferror(index(Moxie!$I$3:$I$52,Match($A10,Moxie!$A$3:$A$52,0)),"")</f>
        <v>10</v>
      </c>
      <c r="J10" s="16">
        <f t="shared" si="4"/>
        <v>45</v>
      </c>
      <c r="K10" s="16">
        <f t="array" ref="K10">iferror(index(Moxie!$K$3:$K$52,Match($A10,Moxie!$A$3:$A$52,0)),"")</f>
        <v>8</v>
      </c>
      <c r="L10" s="17">
        <f t="shared" si="5"/>
        <v>64</v>
      </c>
      <c r="M10" s="17">
        <f t="array" ref="M10">iferror(index(Moxie!$M$3:$M$52,Match($A10,Moxie!$A$3:$A$52,0)),"")</f>
        <v>24</v>
      </c>
      <c r="N10" s="18" t="str">
        <f t="array" ref="N10">iferror(index(Moxie!$N$3:$N$52,Match($A10,Moxie!$A$3:$A$52,0)),"")</f>
        <v/>
      </c>
      <c r="O10" s="19">
        <f t="shared" si="6"/>
        <v>154</v>
      </c>
      <c r="P10" s="19">
        <f t="shared" si="7"/>
        <v>42</v>
      </c>
      <c r="Q10" s="19">
        <f t="shared" si="8"/>
        <v>196</v>
      </c>
    </row>
    <row r="11">
      <c r="A11" s="12"/>
      <c r="B11" s="11"/>
      <c r="C11" s="12"/>
      <c r="D11" s="13">
        <f t="shared" si="1"/>
        <v>0</v>
      </c>
      <c r="E11" s="13" t="str">
        <f t="array" ref="E11">iferror(index(Moxie!$E$3:$E$52,Match($A11,Moxie!$A$3:$A$52,0)),"")</f>
        <v/>
      </c>
      <c r="F11" s="14">
        <f t="shared" si="2"/>
        <v>0</v>
      </c>
      <c r="G11" s="14" t="str">
        <f t="array" ref="G11">iferror(index(Moxie!$G$3:$G$52,Match($A11,Moxie!$A$3:$A$52,0)),"")</f>
        <v/>
      </c>
      <c r="H11" s="15">
        <f t="shared" si="3"/>
        <v>0</v>
      </c>
      <c r="I11" s="15" t="str">
        <f t="array" ref="I11">iferror(index(Moxie!$I$3:$I$52,Match($A11,Moxie!$A$3:$A$52,0)),"")</f>
        <v/>
      </c>
      <c r="J11" s="16">
        <f t="shared" si="4"/>
        <v>0</v>
      </c>
      <c r="K11" s="16" t="str">
        <f t="array" ref="K11">iferror(index(Moxie!$K$3:$K$52,Match($A11,Moxie!$A$3:$A$52,0)),"")</f>
        <v/>
      </c>
      <c r="L11" s="17">
        <f t="shared" si="5"/>
        <v>0</v>
      </c>
      <c r="M11" s="17" t="str">
        <f t="array" ref="M11">iferror(index(Moxie!$M$3:$M$52,Match($A11,Moxie!$A$3:$A$52,0)),"")</f>
        <v/>
      </c>
      <c r="N11" s="18" t="str">
        <f t="array" ref="N11">iferror(index(Moxie!$N$3:$N$52,Match($A11,Moxie!$A$3:$A$52,0)),"")</f>
        <v/>
      </c>
      <c r="O11" s="19">
        <f t="shared" si="6"/>
        <v>0</v>
      </c>
      <c r="P11" s="19">
        <f t="shared" si="7"/>
        <v>0</v>
      </c>
      <c r="Q11" s="19">
        <f t="shared" si="8"/>
        <v>0</v>
      </c>
    </row>
    <row r="12">
      <c r="A12" s="12"/>
      <c r="B12" s="11"/>
      <c r="C12" s="12"/>
      <c r="D12" s="13">
        <f t="shared" si="1"/>
        <v>0</v>
      </c>
      <c r="E12" s="13" t="str">
        <f t="array" ref="E12">iferror(index(Moxie!$E$3:$E$52,Match($A12,Moxie!$A$3:$A$52,0)),"")</f>
        <v/>
      </c>
      <c r="F12" s="14">
        <f t="shared" si="2"/>
        <v>0</v>
      </c>
      <c r="G12" s="14" t="str">
        <f t="array" ref="G12">iferror(index(Moxie!$G$3:$G$52,Match($A12,Moxie!$A$3:$A$52,0)),"")</f>
        <v/>
      </c>
      <c r="H12" s="15">
        <f t="shared" si="3"/>
        <v>0</v>
      </c>
      <c r="I12" s="15" t="str">
        <f t="array" ref="I12">iferror(index(Moxie!$I$3:$I$52,Match($A12,Moxie!$A$3:$A$52,0)),"")</f>
        <v/>
      </c>
      <c r="J12" s="16">
        <f t="shared" si="4"/>
        <v>0</v>
      </c>
      <c r="K12" s="16" t="str">
        <f t="array" ref="K12">iferror(index(Moxie!$K$3:$K$52,Match($A12,Moxie!$A$3:$A$52,0)),"")</f>
        <v/>
      </c>
      <c r="L12" s="17">
        <f t="shared" si="5"/>
        <v>0</v>
      </c>
      <c r="M12" s="17" t="str">
        <f t="array" ref="M12">iferror(index(Moxie!$M$3:$M$52,Match($A12,Moxie!$A$3:$A$52,0)),"")</f>
        <v/>
      </c>
      <c r="N12" s="18" t="str">
        <f t="array" ref="N12">iferror(index(Moxie!$N$3:$N$52,Match($A12,Moxie!$A$3:$A$52,0)),"")</f>
        <v/>
      </c>
      <c r="O12" s="19">
        <f t="shared" si="6"/>
        <v>0</v>
      </c>
      <c r="P12" s="19">
        <f t="shared" si="7"/>
        <v>0</v>
      </c>
      <c r="Q12" s="19">
        <f t="shared" si="8"/>
        <v>0</v>
      </c>
    </row>
    <row r="13">
      <c r="A13" s="12"/>
      <c r="B13" s="11"/>
      <c r="C13" s="12"/>
      <c r="D13" s="13">
        <f t="shared" si="1"/>
        <v>0</v>
      </c>
      <c r="E13" s="13" t="str">
        <f t="array" ref="E13">iferror(index(Moxie!$E$3:$E$52,Match($A13,Moxie!$A$3:$A$52,0)),"")</f>
        <v/>
      </c>
      <c r="F13" s="14">
        <f t="shared" si="2"/>
        <v>0</v>
      </c>
      <c r="G13" s="14" t="str">
        <f t="array" ref="G13">iferror(index(Moxie!$G$3:$G$52,Match($A13,Moxie!$A$3:$A$52,0)),"")</f>
        <v/>
      </c>
      <c r="H13" s="15">
        <f t="shared" si="3"/>
        <v>0</v>
      </c>
      <c r="I13" s="15" t="str">
        <f t="array" ref="I13">iferror(index(Moxie!$I$3:$I$52,Match($A13,Moxie!$A$3:$A$52,0)),"")</f>
        <v/>
      </c>
      <c r="J13" s="16">
        <f t="shared" si="4"/>
        <v>0</v>
      </c>
      <c r="K13" s="16" t="str">
        <f t="array" ref="K13">iferror(index(Moxie!$K$3:$K$52,Match($A13,Moxie!$A$3:$A$52,0)),"")</f>
        <v/>
      </c>
      <c r="L13" s="17">
        <f t="shared" si="5"/>
        <v>0</v>
      </c>
      <c r="M13" s="17" t="str">
        <f t="array" ref="M13">iferror(index(Moxie!$M$3:$M$52,Match($A13,Moxie!$A$3:$A$52,0)),"")</f>
        <v/>
      </c>
      <c r="N13" s="18" t="str">
        <f t="array" ref="N13">iferror(index(Moxie!$N$3:$N$52,Match($A13,Moxie!$A$3:$A$52,0)),"")</f>
        <v/>
      </c>
      <c r="O13" s="19">
        <f t="shared" si="6"/>
        <v>0</v>
      </c>
      <c r="P13" s="19">
        <f t="shared" si="7"/>
        <v>0</v>
      </c>
      <c r="Q13" s="19">
        <f t="shared" si="8"/>
        <v>0</v>
      </c>
    </row>
    <row r="14">
      <c r="A14" s="12"/>
      <c r="B14" s="11"/>
      <c r="C14" s="12"/>
      <c r="D14" s="13">
        <f t="shared" si="1"/>
        <v>0</v>
      </c>
      <c r="E14" s="13" t="str">
        <f t="array" ref="E14">iferror(index(Moxie!$E$3:$E$52,Match($A14,Moxie!$A$3:$A$52,0)),"")</f>
        <v/>
      </c>
      <c r="F14" s="14">
        <f t="shared" si="2"/>
        <v>0</v>
      </c>
      <c r="G14" s="14" t="str">
        <f t="array" ref="G14">iferror(index(Moxie!$G$3:$G$52,Match($A14,Moxie!$A$3:$A$52,0)),"")</f>
        <v/>
      </c>
      <c r="H14" s="15">
        <f t="shared" si="3"/>
        <v>0</v>
      </c>
      <c r="I14" s="15" t="str">
        <f t="array" ref="I14">iferror(index(Moxie!$I$3:$I$52,Match($A14,Moxie!$A$3:$A$52,0)),"")</f>
        <v/>
      </c>
      <c r="J14" s="16">
        <f t="shared" si="4"/>
        <v>0</v>
      </c>
      <c r="K14" s="16" t="str">
        <f t="array" ref="K14">iferror(index(Moxie!$K$3:$K$52,Match($A14,Moxie!$A$3:$A$52,0)),"")</f>
        <v/>
      </c>
      <c r="L14" s="17">
        <f t="shared" si="5"/>
        <v>0</v>
      </c>
      <c r="M14" s="17" t="str">
        <f t="array" ref="M14">iferror(index(Moxie!$M$3:$M$52,Match($A14,Moxie!$A$3:$A$52,0)),"")</f>
        <v/>
      </c>
      <c r="N14" s="18" t="str">
        <f t="array" ref="N14">iferror(index(Moxie!$N$3:$N$52,Match($A14,Moxie!$A$3:$A$52,0)),"")</f>
        <v/>
      </c>
      <c r="O14" s="19">
        <f t="shared" si="6"/>
        <v>0</v>
      </c>
      <c r="P14" s="19">
        <f t="shared" si="7"/>
        <v>0</v>
      </c>
      <c r="Q14" s="19">
        <f t="shared" si="8"/>
        <v>0</v>
      </c>
    </row>
    <row r="15">
      <c r="A15" s="12"/>
      <c r="B15" s="11"/>
      <c r="C15" s="12"/>
      <c r="D15" s="13">
        <f t="shared" si="1"/>
        <v>0</v>
      </c>
      <c r="E15" s="13" t="str">
        <f t="array" ref="E15">iferror(index(Moxie!$E$3:$E$52,Match($A15,Moxie!$A$3:$A$52,0)),"")</f>
        <v/>
      </c>
      <c r="F15" s="14">
        <f t="shared" si="2"/>
        <v>0</v>
      </c>
      <c r="G15" s="14" t="str">
        <f t="array" ref="G15">iferror(index(Moxie!$G$3:$G$52,Match($A15,Moxie!$A$3:$A$52,0)),"")</f>
        <v/>
      </c>
      <c r="H15" s="15">
        <f t="shared" si="3"/>
        <v>0</v>
      </c>
      <c r="I15" s="15" t="str">
        <f t="array" ref="I15">iferror(index(Moxie!$I$3:$I$52,Match($A15,Moxie!$A$3:$A$52,0)),"")</f>
        <v/>
      </c>
      <c r="J15" s="16">
        <f t="shared" si="4"/>
        <v>0</v>
      </c>
      <c r="K15" s="16" t="str">
        <f t="array" ref="K15">iferror(index(Moxie!$K$3:$K$52,Match($A15,Moxie!$A$3:$A$52,0)),"")</f>
        <v/>
      </c>
      <c r="L15" s="17">
        <f t="shared" si="5"/>
        <v>0</v>
      </c>
      <c r="M15" s="17" t="str">
        <f t="array" ref="M15">iferror(index(Moxie!$M$3:$M$52,Match($A15,Moxie!$A$3:$A$52,0)),"")</f>
        <v/>
      </c>
      <c r="N15" s="18" t="str">
        <f t="array" ref="N15">iferror(index(Moxie!$N$3:$N$52,Match($A15,Moxie!$A$3:$A$52,0)),"")</f>
        <v/>
      </c>
      <c r="O15" s="19">
        <f t="shared" si="6"/>
        <v>0</v>
      </c>
      <c r="P15" s="19">
        <f t="shared" si="7"/>
        <v>0</v>
      </c>
      <c r="Q15" s="19">
        <f t="shared" si="8"/>
        <v>0</v>
      </c>
    </row>
    <row r="16">
      <c r="A16" s="12"/>
      <c r="B16" s="11"/>
      <c r="C16" s="12"/>
      <c r="D16" s="13">
        <f t="shared" si="1"/>
        <v>0</v>
      </c>
      <c r="E16" s="13" t="str">
        <f t="array" ref="E16">iferror(index(Moxie!$E$3:$E$52,Match($A16,Moxie!$A$3:$A$52,0)),"")</f>
        <v/>
      </c>
      <c r="F16" s="14">
        <f t="shared" si="2"/>
        <v>0</v>
      </c>
      <c r="G16" s="14" t="str">
        <f t="array" ref="G16">iferror(index(Moxie!$G$3:$G$52,Match($A16,Moxie!$A$3:$A$52,0)),"")</f>
        <v/>
      </c>
      <c r="H16" s="15">
        <f t="shared" si="3"/>
        <v>0</v>
      </c>
      <c r="I16" s="15" t="str">
        <f t="array" ref="I16">iferror(index(Moxie!$I$3:$I$52,Match($A16,Moxie!$A$3:$A$52,0)),"")</f>
        <v/>
      </c>
      <c r="J16" s="16">
        <f t="shared" si="4"/>
        <v>0</v>
      </c>
      <c r="K16" s="16" t="str">
        <f t="array" ref="K16">iferror(index(Moxie!$K$3:$K$52,Match($A16,Moxie!$A$3:$A$52,0)),"")</f>
        <v/>
      </c>
      <c r="L16" s="17">
        <f t="shared" si="5"/>
        <v>0</v>
      </c>
      <c r="M16" s="17" t="str">
        <f t="array" ref="M16">iferror(index(Moxie!$M$3:$M$52,Match($A16,Moxie!$A$3:$A$52,0)),"")</f>
        <v/>
      </c>
      <c r="N16" s="18" t="str">
        <f t="array" ref="N16">iferror(index(Moxie!$N$3:$N$52,Match($A16,Moxie!$A$3:$A$52,0)),"")</f>
        <v/>
      </c>
      <c r="O16" s="19">
        <f t="shared" si="6"/>
        <v>0</v>
      </c>
      <c r="P16" s="19">
        <f t="shared" si="7"/>
        <v>0</v>
      </c>
      <c r="Q16" s="19">
        <f t="shared" si="8"/>
        <v>0</v>
      </c>
    </row>
    <row r="17">
      <c r="A17" s="12"/>
      <c r="B17" s="11"/>
      <c r="C17" s="12"/>
      <c r="D17" s="13">
        <f t="shared" si="1"/>
        <v>0</v>
      </c>
      <c r="E17" s="13" t="str">
        <f t="array" ref="E17">iferror(index(Moxie!$E$3:$E$52,Match($A17,Moxie!$A$3:$A$52,0)),"")</f>
        <v/>
      </c>
      <c r="F17" s="14">
        <f t="shared" si="2"/>
        <v>0</v>
      </c>
      <c r="G17" s="14" t="str">
        <f t="array" ref="G17">iferror(index(Moxie!$G$3:$G$52,Match($A17,Moxie!$A$3:$A$52,0)),"")</f>
        <v/>
      </c>
      <c r="H17" s="15">
        <f t="shared" si="3"/>
        <v>0</v>
      </c>
      <c r="I17" s="15" t="str">
        <f t="array" ref="I17">iferror(index(Moxie!$I$3:$I$52,Match($A17,Moxie!$A$3:$A$52,0)),"")</f>
        <v/>
      </c>
      <c r="J17" s="16">
        <f t="shared" si="4"/>
        <v>0</v>
      </c>
      <c r="K17" s="16" t="str">
        <f t="array" ref="K17">iferror(index(Moxie!$K$3:$K$52,Match($A17,Moxie!$A$3:$A$52,0)),"")</f>
        <v/>
      </c>
      <c r="L17" s="17">
        <f t="shared" si="5"/>
        <v>0</v>
      </c>
      <c r="M17" s="17" t="str">
        <f t="array" ref="M17">iferror(index(Moxie!$M$3:$M$52,Match($A17,Moxie!$A$3:$A$52,0)),"")</f>
        <v/>
      </c>
      <c r="N17" s="18" t="str">
        <f t="array" ref="N17">iferror(index(Moxie!$N$3:$N$52,Match($A17,Moxie!$A$3:$A$52,0)),"")</f>
        <v/>
      </c>
      <c r="O17" s="19">
        <f t="shared" si="6"/>
        <v>0</v>
      </c>
      <c r="P17" s="19">
        <f t="shared" si="7"/>
        <v>0</v>
      </c>
      <c r="Q17" s="19">
        <f t="shared" si="8"/>
        <v>0</v>
      </c>
    </row>
    <row r="18">
      <c r="A18" s="12"/>
      <c r="B18" s="11"/>
      <c r="C18" s="12"/>
      <c r="D18" s="13">
        <f t="shared" si="1"/>
        <v>0</v>
      </c>
      <c r="E18" s="13" t="str">
        <f t="array" ref="E18">iferror(index(Moxie!$E$3:$E$52,Match($A18,Moxie!$A$3:$A$52,0)),"")</f>
        <v/>
      </c>
      <c r="F18" s="14">
        <f t="shared" si="2"/>
        <v>0</v>
      </c>
      <c r="G18" s="14" t="str">
        <f t="array" ref="G18">iferror(index(Moxie!$G$3:$G$52,Match($A18,Moxie!$A$3:$A$52,0)),"")</f>
        <v/>
      </c>
      <c r="H18" s="15">
        <f t="shared" si="3"/>
        <v>0</v>
      </c>
      <c r="I18" s="15" t="str">
        <f t="array" ref="I18">iferror(index(Moxie!$I$3:$I$52,Match($A18,Moxie!$A$3:$A$52,0)),"")</f>
        <v/>
      </c>
      <c r="J18" s="16">
        <f t="shared" si="4"/>
        <v>0</v>
      </c>
      <c r="K18" s="16" t="str">
        <f t="array" ref="K18">iferror(index(Moxie!$K$3:$K$52,Match($A18,Moxie!$A$3:$A$52,0)),"")</f>
        <v/>
      </c>
      <c r="L18" s="17">
        <f t="shared" si="5"/>
        <v>0</v>
      </c>
      <c r="M18" s="17" t="str">
        <f t="array" ref="M18">iferror(index(Moxie!$M$3:$M$52,Match($A18,Moxie!$A$3:$A$52,0)),"")</f>
        <v/>
      </c>
      <c r="N18" s="18" t="str">
        <f t="array" ref="N18">iferror(index(Moxie!$N$3:$N$52,Match($A18,Moxie!$A$3:$A$52,0)),"")</f>
        <v/>
      </c>
      <c r="O18" s="19">
        <f t="shared" si="6"/>
        <v>0</v>
      </c>
      <c r="P18" s="19">
        <f t="shared" si="7"/>
        <v>0</v>
      </c>
      <c r="Q18" s="19">
        <f t="shared" si="8"/>
        <v>0</v>
      </c>
    </row>
    <row r="19">
      <c r="A19" s="12"/>
      <c r="B19" s="11"/>
      <c r="C19" s="12"/>
      <c r="D19" s="13">
        <f t="shared" si="1"/>
        <v>0</v>
      </c>
      <c r="E19" s="13" t="str">
        <f t="array" ref="E19">iferror(index(Moxie!$E$3:$E$52,Match($A19,Moxie!$A$3:$A$52,0)),"")</f>
        <v/>
      </c>
      <c r="F19" s="14">
        <f t="shared" si="2"/>
        <v>0</v>
      </c>
      <c r="G19" s="14" t="str">
        <f t="array" ref="G19">iferror(index(Moxie!$G$3:$G$52,Match($A19,Moxie!$A$3:$A$52,0)),"")</f>
        <v/>
      </c>
      <c r="H19" s="15">
        <f t="shared" si="3"/>
        <v>0</v>
      </c>
      <c r="I19" s="15" t="str">
        <f t="array" ref="I19">iferror(index(Moxie!$I$3:$I$52,Match($A19,Moxie!$A$3:$A$52,0)),"")</f>
        <v/>
      </c>
      <c r="J19" s="16">
        <f t="shared" si="4"/>
        <v>0</v>
      </c>
      <c r="K19" s="16" t="str">
        <f t="array" ref="K19">iferror(index(Moxie!$K$3:$K$52,Match($A19,Moxie!$A$3:$A$52,0)),"")</f>
        <v/>
      </c>
      <c r="L19" s="17">
        <f t="shared" si="5"/>
        <v>0</v>
      </c>
      <c r="M19" s="17" t="str">
        <f t="array" ref="M19">iferror(index(Moxie!$M$3:$M$52,Match($A19,Moxie!$A$3:$A$52,0)),"")</f>
        <v/>
      </c>
      <c r="N19" s="18" t="str">
        <f t="array" ref="N19">iferror(index(Moxie!$N$3:$N$52,Match($A19,Moxie!$A$3:$A$52,0)),"")</f>
        <v/>
      </c>
      <c r="O19" s="19">
        <f t="shared" si="6"/>
        <v>0</v>
      </c>
      <c r="P19" s="19">
        <f t="shared" si="7"/>
        <v>0</v>
      </c>
      <c r="Q19" s="19">
        <f t="shared" si="8"/>
        <v>0</v>
      </c>
    </row>
    <row r="20">
      <c r="A20" s="11"/>
      <c r="B20" s="11"/>
      <c r="C20" s="11" t="str">
        <f t="array" ref="C20">iferror(Index(Qualifying!$J$3:$J$52,match(A20,Qualifying!$A$3:$A$52,0)),"")</f>
        <v/>
      </c>
      <c r="D20" s="13">
        <f t="shared" si="1"/>
        <v>0</v>
      </c>
      <c r="E20" s="13" t="str">
        <f t="array" ref="E20">iferror(index(Moxie!$E$3:$E$52,Match($A20,Moxie!$A$3:$A$52,0)),"")</f>
        <v/>
      </c>
      <c r="F20" s="14">
        <f t="shared" si="2"/>
        <v>0</v>
      </c>
      <c r="G20" s="14" t="str">
        <f t="array" ref="G20">iferror(index(Moxie!$G$3:$G$52,Match($A20,Moxie!$A$3:$A$52,0)),"")</f>
        <v/>
      </c>
      <c r="H20" s="15">
        <f t="shared" si="3"/>
        <v>0</v>
      </c>
      <c r="I20" s="15" t="str">
        <f t="array" ref="I20">iferror(index(Moxie!$I$3:$I$52,Match($A20,Moxie!$A$3:$A$52,0)),"")</f>
        <v/>
      </c>
      <c r="J20" s="16">
        <f t="shared" si="4"/>
        <v>0</v>
      </c>
      <c r="K20" s="16" t="str">
        <f t="array" ref="K20">iferror(index(Moxie!$K$3:$K$52,Match($A20,Moxie!$A$3:$A$52,0)),"")</f>
        <v/>
      </c>
      <c r="L20" s="17">
        <f t="shared" si="5"/>
        <v>0</v>
      </c>
      <c r="M20" s="17" t="str">
        <f t="array" ref="M20">iferror(index(Moxie!$M$3:$M$52,Match($A20,Moxie!$A$3:$A$52,0)),"")</f>
        <v/>
      </c>
      <c r="N20" s="18" t="str">
        <f t="array" ref="N20">iferror(index(Moxie!$N$3:$N$52,Match($A20,Moxie!$A$3:$A$52,0)),"")</f>
        <v/>
      </c>
      <c r="O20" s="19">
        <f t="shared" si="6"/>
        <v>0</v>
      </c>
      <c r="P20" s="19">
        <f t="shared" si="7"/>
        <v>0</v>
      </c>
      <c r="Q20" s="19">
        <f t="shared" si="8"/>
        <v>0</v>
      </c>
    </row>
    <row r="21">
      <c r="A21" s="11"/>
      <c r="B21" s="11"/>
      <c r="C21" s="11" t="str">
        <f t="array" ref="C21">iferror(Index(Qualifying!$J$3:$J$52,match(A21,Qualifying!$A$3:$A$52,0)),"")</f>
        <v/>
      </c>
      <c r="D21" s="13">
        <f t="shared" si="1"/>
        <v>0</v>
      </c>
      <c r="E21" s="13" t="str">
        <f t="array" ref="E21">iferror(index(Moxie!$E$3:$E$52,Match($A21,Moxie!$A$3:$A$52,0)),"")</f>
        <v/>
      </c>
      <c r="F21" s="14">
        <f t="shared" si="2"/>
        <v>0</v>
      </c>
      <c r="G21" s="14" t="str">
        <f t="array" ref="G21">iferror(index(Moxie!$G$3:$G$52,Match($A21,Moxie!$A$3:$A$52,0)),"")</f>
        <v/>
      </c>
      <c r="H21" s="15">
        <f t="shared" si="3"/>
        <v>0</v>
      </c>
      <c r="I21" s="15" t="str">
        <f t="array" ref="I21">iferror(index(Moxie!$I$3:$I$52,Match($A21,Moxie!$A$3:$A$52,0)),"")</f>
        <v/>
      </c>
      <c r="J21" s="16">
        <f t="shared" si="4"/>
        <v>0</v>
      </c>
      <c r="K21" s="16" t="str">
        <f t="array" ref="K21">iferror(index(Moxie!$K$3:$K$52,Match($A21,Moxie!$A$3:$A$52,0)),"")</f>
        <v/>
      </c>
      <c r="L21" s="17">
        <f t="shared" si="5"/>
        <v>0</v>
      </c>
      <c r="M21" s="17" t="str">
        <f t="array" ref="M21">iferror(index(Moxie!$M$3:$M$52,Match($A21,Moxie!$A$3:$A$52,0)),"")</f>
        <v/>
      </c>
      <c r="N21" s="18" t="str">
        <f t="array" ref="N21">iferror(index(Moxie!$N$3:$N$52,Match($A21,Moxie!$A$3:$A$52,0)),"")</f>
        <v/>
      </c>
      <c r="O21" s="19">
        <f t="shared" si="6"/>
        <v>0</v>
      </c>
      <c r="P21" s="19">
        <f t="shared" si="7"/>
        <v>0</v>
      </c>
      <c r="Q21" s="19">
        <f t="shared" si="8"/>
        <v>0</v>
      </c>
    </row>
    <row r="22">
      <c r="A22" s="11"/>
      <c r="B22" s="11"/>
      <c r="C22" s="11" t="str">
        <f t="array" ref="C22">iferror(Index(Qualifying!$J$3:$J$52,match(A22,Qualifying!$A$3:$A$52,0)),"")</f>
        <v/>
      </c>
      <c r="D22" s="13">
        <f t="shared" si="1"/>
        <v>0</v>
      </c>
      <c r="E22" s="13" t="str">
        <f t="array" ref="E22">iferror(index(Moxie!$E$3:$E$52,Match($A22,Moxie!$A$3:$A$52,0)),"")</f>
        <v/>
      </c>
      <c r="F22" s="14">
        <f t="shared" si="2"/>
        <v>0</v>
      </c>
      <c r="G22" s="14" t="str">
        <f t="array" ref="G22">iferror(index(Moxie!$G$3:$G$52,Match($A22,Moxie!$A$3:$A$52,0)),"")</f>
        <v/>
      </c>
      <c r="H22" s="15">
        <f t="shared" si="3"/>
        <v>0</v>
      </c>
      <c r="I22" s="15" t="str">
        <f t="array" ref="I22">iferror(index(Moxie!$I$3:$I$52,Match($A22,Moxie!$A$3:$A$52,0)),"")</f>
        <v/>
      </c>
      <c r="J22" s="16">
        <f t="shared" si="4"/>
        <v>0</v>
      </c>
      <c r="K22" s="16" t="str">
        <f t="array" ref="K22">iferror(index(Moxie!$K$3:$K$52,Match($A22,Moxie!$A$3:$A$52,0)),"")</f>
        <v/>
      </c>
      <c r="L22" s="17">
        <f t="shared" si="5"/>
        <v>0</v>
      </c>
      <c r="M22" s="17" t="str">
        <f t="array" ref="M22">iferror(index(Moxie!$M$3:$M$52,Match($A22,Moxie!$A$3:$A$52,0)),"")</f>
        <v/>
      </c>
      <c r="N22" s="18" t="str">
        <f t="array" ref="N22">iferror(index(Moxie!$N$3:$N$52,Match($A22,Moxie!$A$3:$A$52,0)),"")</f>
        <v/>
      </c>
      <c r="O22" s="19">
        <f t="shared" si="6"/>
        <v>0</v>
      </c>
      <c r="P22" s="19">
        <f t="shared" si="7"/>
        <v>0</v>
      </c>
      <c r="Q22" s="19">
        <f t="shared" si="8"/>
        <v>0</v>
      </c>
    </row>
    <row r="23">
      <c r="A23" s="11"/>
      <c r="B23" s="11"/>
      <c r="C23" s="11" t="str">
        <f t="array" ref="C23">iferror(Index(Qualifying!$J$3:$J$52,match(A23,Qualifying!$A$3:$A$52,0)),"")</f>
        <v/>
      </c>
      <c r="D23" s="13">
        <f t="shared" si="1"/>
        <v>0</v>
      </c>
      <c r="E23" s="13" t="str">
        <f t="array" ref="E23">iferror(index(Moxie!$E$3:$E$52,Match($A23,Moxie!$A$3:$A$52,0)),"")</f>
        <v/>
      </c>
      <c r="F23" s="14">
        <f t="shared" si="2"/>
        <v>0</v>
      </c>
      <c r="G23" s="14" t="str">
        <f t="array" ref="G23">iferror(index(Moxie!$G$3:$G$52,Match($A23,Moxie!$A$3:$A$52,0)),"")</f>
        <v/>
      </c>
      <c r="H23" s="15">
        <f t="shared" si="3"/>
        <v>0</v>
      </c>
      <c r="I23" s="15" t="str">
        <f t="array" ref="I23">iferror(index(Moxie!$I$3:$I$52,Match($A23,Moxie!$A$3:$A$52,0)),"")</f>
        <v/>
      </c>
      <c r="J23" s="16">
        <f t="shared" si="4"/>
        <v>0</v>
      </c>
      <c r="K23" s="16" t="str">
        <f t="array" ref="K23">iferror(index(Moxie!$K$3:$K$52,Match($A23,Moxie!$A$3:$A$52,0)),"")</f>
        <v/>
      </c>
      <c r="L23" s="17">
        <f t="shared" si="5"/>
        <v>0</v>
      </c>
      <c r="M23" s="17" t="str">
        <f t="array" ref="M23">iferror(index(Moxie!$M$3:$M$52,Match($A23,Moxie!$A$3:$A$52,0)),"")</f>
        <v/>
      </c>
      <c r="N23" s="18" t="str">
        <f t="array" ref="N23">iferror(index(Moxie!$N$3:$N$52,Match($A23,Moxie!$A$3:$A$52,0)),"")</f>
        <v/>
      </c>
      <c r="O23" s="19">
        <f t="shared" si="6"/>
        <v>0</v>
      </c>
      <c r="P23" s="19">
        <f t="shared" si="7"/>
        <v>0</v>
      </c>
      <c r="Q23" s="19">
        <f t="shared" si="8"/>
        <v>0</v>
      </c>
    </row>
    <row r="24">
      <c r="A24" s="11"/>
      <c r="B24" s="11"/>
      <c r="C24" s="11" t="str">
        <f t="array" ref="C24">iferror(Index(Qualifying!$J$3:$J$52,match(A24,Qualifying!$A$3:$A$52,0)),"")</f>
        <v/>
      </c>
      <c r="D24" s="13">
        <f t="shared" si="1"/>
        <v>0</v>
      </c>
      <c r="E24" s="13" t="str">
        <f t="array" ref="E24">iferror(index(Moxie!$E$3:$E$52,Match($A24,Moxie!$A$3:$A$52,0)),"")</f>
        <v/>
      </c>
      <c r="F24" s="14">
        <f t="shared" si="2"/>
        <v>0</v>
      </c>
      <c r="G24" s="14" t="str">
        <f t="array" ref="G24">iferror(index(Moxie!$G$3:$G$52,Match($A24,Moxie!$A$3:$A$52,0)),"")</f>
        <v/>
      </c>
      <c r="H24" s="15">
        <f t="shared" si="3"/>
        <v>0</v>
      </c>
      <c r="I24" s="15" t="str">
        <f t="array" ref="I24">iferror(index(Moxie!$I$3:$I$52,Match($A24,Moxie!$A$3:$A$52,0)),"")</f>
        <v/>
      </c>
      <c r="J24" s="16">
        <f t="shared" si="4"/>
        <v>0</v>
      </c>
      <c r="K24" s="16" t="str">
        <f t="array" ref="K24">iferror(index(Moxie!$K$3:$K$52,Match($A24,Moxie!$A$3:$A$52,0)),"")</f>
        <v/>
      </c>
      <c r="L24" s="17">
        <f t="shared" si="5"/>
        <v>0</v>
      </c>
      <c r="M24" s="17" t="str">
        <f t="array" ref="M24">iferror(index(Moxie!$M$3:$M$52,Match($A24,Moxie!$A$3:$A$52,0)),"")</f>
        <v/>
      </c>
      <c r="N24" s="18" t="str">
        <f t="array" ref="N24">iferror(index(Moxie!$N$3:$N$52,Match($A24,Moxie!$A$3:$A$52,0)),"")</f>
        <v/>
      </c>
      <c r="O24" s="19">
        <f t="shared" si="6"/>
        <v>0</v>
      </c>
      <c r="P24" s="19">
        <f t="shared" si="7"/>
        <v>0</v>
      </c>
      <c r="Q24" s="19">
        <f t="shared" si="8"/>
        <v>0</v>
      </c>
    </row>
    <row r="25">
      <c r="A25" s="11"/>
      <c r="B25" s="11"/>
      <c r="C25" s="11" t="str">
        <f t="array" ref="C25">iferror(Index(Qualifying!$J$3:$J$52,match(A25,Qualifying!$A$3:$A$52,0)),"")</f>
        <v/>
      </c>
      <c r="D25" s="13">
        <f t="shared" si="1"/>
        <v>0</v>
      </c>
      <c r="E25" s="13" t="str">
        <f t="array" ref="E25">iferror(index(Moxie!$E$3:$E$52,Match($A25,Moxie!$A$3:$A$52,0)),"")</f>
        <v/>
      </c>
      <c r="F25" s="14">
        <f t="shared" si="2"/>
        <v>0</v>
      </c>
      <c r="G25" s="14" t="str">
        <f t="array" ref="G25">iferror(index(Moxie!$G$3:$G$52,Match($A25,Moxie!$A$3:$A$52,0)),"")</f>
        <v/>
      </c>
      <c r="H25" s="15">
        <f t="shared" si="3"/>
        <v>0</v>
      </c>
      <c r="I25" s="15" t="str">
        <f t="array" ref="I25">iferror(index(Moxie!$I$3:$I$52,Match($A25,Moxie!$A$3:$A$52,0)),"")</f>
        <v/>
      </c>
      <c r="J25" s="16">
        <f t="shared" si="4"/>
        <v>0</v>
      </c>
      <c r="K25" s="16" t="str">
        <f t="array" ref="K25">iferror(index(Moxie!$K$3:$K$52,Match($A25,Moxie!$A$3:$A$52,0)),"")</f>
        <v/>
      </c>
      <c r="L25" s="17">
        <f t="shared" si="5"/>
        <v>0</v>
      </c>
      <c r="M25" s="17" t="str">
        <f t="array" ref="M25">iferror(index(Moxie!$M$3:$M$52,Match($A25,Moxie!$A$3:$A$52,0)),"")</f>
        <v/>
      </c>
      <c r="N25" s="18" t="str">
        <f t="array" ref="N25">iferror(index(Moxie!$N$3:$N$52,Match($A25,Moxie!$A$3:$A$52,0)),"")</f>
        <v/>
      </c>
      <c r="O25" s="19">
        <f t="shared" si="6"/>
        <v>0</v>
      </c>
      <c r="P25" s="19">
        <f t="shared" si="7"/>
        <v>0</v>
      </c>
      <c r="Q25" s="19">
        <f t="shared" si="8"/>
        <v>0</v>
      </c>
    </row>
    <row r="26">
      <c r="A26" s="11"/>
      <c r="B26" s="11"/>
      <c r="C26" s="11" t="str">
        <f t="array" ref="C26">iferror(Index(Qualifying!$J$3:$J$52,match(A26,Qualifying!$A$3:$A$52,0)),"")</f>
        <v/>
      </c>
      <c r="D26" s="13">
        <f t="shared" si="1"/>
        <v>0</v>
      </c>
      <c r="E26" s="13" t="str">
        <f t="array" ref="E26">iferror(index(Moxie!$E$3:$E$52,Match($A26,Moxie!$A$3:$A$52,0)),"")</f>
        <v/>
      </c>
      <c r="F26" s="14">
        <f t="shared" si="2"/>
        <v>0</v>
      </c>
      <c r="G26" s="14" t="str">
        <f t="array" ref="G26">iferror(index(Moxie!$G$3:$G$52,Match($A26,Moxie!$A$3:$A$52,0)),"")</f>
        <v/>
      </c>
      <c r="H26" s="15">
        <f t="shared" si="3"/>
        <v>0</v>
      </c>
      <c r="I26" s="15" t="str">
        <f t="array" ref="I26">iferror(index(Moxie!$I$3:$I$52,Match($A26,Moxie!$A$3:$A$52,0)),"")</f>
        <v/>
      </c>
      <c r="J26" s="16">
        <f t="shared" si="4"/>
        <v>0</v>
      </c>
      <c r="K26" s="16" t="str">
        <f t="array" ref="K26">iferror(index(Moxie!$K$3:$K$52,Match($A26,Moxie!$A$3:$A$52,0)),"")</f>
        <v/>
      </c>
      <c r="L26" s="17">
        <f t="shared" si="5"/>
        <v>0</v>
      </c>
      <c r="M26" s="17" t="str">
        <f t="array" ref="M26">iferror(index(Moxie!$M$3:$M$52,Match($A26,Moxie!$A$3:$A$52,0)),"")</f>
        <v/>
      </c>
      <c r="N26" s="18" t="str">
        <f t="array" ref="N26">iferror(index(Moxie!$N$3:$N$52,Match($A26,Moxie!$A$3:$A$52,0)),"")</f>
        <v/>
      </c>
      <c r="O26" s="19">
        <f t="shared" si="6"/>
        <v>0</v>
      </c>
      <c r="P26" s="19">
        <f t="shared" si="7"/>
        <v>0</v>
      </c>
      <c r="Q26" s="19">
        <f t="shared" si="8"/>
        <v>0</v>
      </c>
    </row>
    <row r="27">
      <c r="A27" s="11"/>
      <c r="B27" s="11"/>
      <c r="C27" s="11" t="str">
        <f t="array" ref="C27">iferror(Index(Qualifying!$J$3:$J$52,match(A27,Qualifying!$A$3:$A$52,0)),"")</f>
        <v/>
      </c>
      <c r="D27" s="13">
        <f t="shared" si="1"/>
        <v>0</v>
      </c>
      <c r="E27" s="13" t="str">
        <f t="array" ref="E27">iferror(index(Moxie!$E$3:$E$52,Match($A27,Moxie!$A$3:$A$52,0)),"")</f>
        <v/>
      </c>
      <c r="F27" s="14">
        <f t="shared" si="2"/>
        <v>0</v>
      </c>
      <c r="G27" s="14" t="str">
        <f t="array" ref="G27">iferror(index(Moxie!$G$3:$G$52,Match($A27,Moxie!$A$3:$A$52,0)),"")</f>
        <v/>
      </c>
      <c r="H27" s="15">
        <f t="shared" si="3"/>
        <v>0</v>
      </c>
      <c r="I27" s="15" t="str">
        <f t="array" ref="I27">iferror(index(Moxie!$I$3:$I$52,Match($A27,Moxie!$A$3:$A$52,0)),"")</f>
        <v/>
      </c>
      <c r="J27" s="16">
        <f t="shared" si="4"/>
        <v>0</v>
      </c>
      <c r="K27" s="16" t="str">
        <f t="array" ref="K27">iferror(index(Moxie!$K$3:$K$52,Match($A27,Moxie!$A$3:$A$52,0)),"")</f>
        <v/>
      </c>
      <c r="L27" s="17">
        <f t="shared" si="5"/>
        <v>0</v>
      </c>
      <c r="M27" s="17" t="str">
        <f t="array" ref="M27">iferror(index(Moxie!$M$3:$M$52,Match($A27,Moxie!$A$3:$A$52,0)),"")</f>
        <v/>
      </c>
      <c r="N27" s="18" t="str">
        <f t="array" ref="N27">iferror(index(Moxie!$N$3:$N$52,Match($A27,Moxie!$A$3:$A$52,0)),"")</f>
        <v/>
      </c>
      <c r="O27" s="19">
        <f t="shared" si="6"/>
        <v>0</v>
      </c>
      <c r="P27" s="19">
        <f t="shared" si="7"/>
        <v>0</v>
      </c>
      <c r="Q27" s="19">
        <f t="shared" si="8"/>
        <v>0</v>
      </c>
    </row>
    <row r="28">
      <c r="A28" s="11"/>
      <c r="B28" s="11"/>
      <c r="C28" s="11" t="str">
        <f t="array" ref="C28">iferror(Index(Qualifying!$J$3:$J$52,match(A28,Qualifying!$A$3:$A$52,0)),"")</f>
        <v/>
      </c>
      <c r="D28" s="13">
        <f t="shared" si="1"/>
        <v>0</v>
      </c>
      <c r="E28" s="13" t="str">
        <f t="array" ref="E28">iferror(index(Moxie!$E$3:$E$52,Match($A28,Moxie!$A$3:$A$52,0)),"")</f>
        <v/>
      </c>
      <c r="F28" s="14">
        <f t="shared" si="2"/>
        <v>0</v>
      </c>
      <c r="G28" s="14" t="str">
        <f t="array" ref="G28">iferror(index(Moxie!$G$3:$G$52,Match($A28,Moxie!$A$3:$A$52,0)),"")</f>
        <v/>
      </c>
      <c r="H28" s="15">
        <f t="shared" si="3"/>
        <v>0</v>
      </c>
      <c r="I28" s="15" t="str">
        <f t="array" ref="I28">iferror(index(Moxie!$I$3:$I$52,Match($A28,Moxie!$A$3:$A$52,0)),"")</f>
        <v/>
      </c>
      <c r="J28" s="16">
        <f t="shared" si="4"/>
        <v>0</v>
      </c>
      <c r="K28" s="16" t="str">
        <f t="array" ref="K28">iferror(index(Moxie!$K$3:$K$52,Match($A28,Moxie!$A$3:$A$52,0)),"")</f>
        <v/>
      </c>
      <c r="L28" s="17">
        <f t="shared" si="5"/>
        <v>0</v>
      </c>
      <c r="M28" s="17" t="str">
        <f t="array" ref="M28">iferror(index(Moxie!$M$3:$M$52,Match($A28,Moxie!$A$3:$A$52,0)),"")</f>
        <v/>
      </c>
      <c r="N28" s="18" t="str">
        <f t="array" ref="N28">iferror(index(Moxie!$N$3:$N$52,Match($A28,Moxie!$A$3:$A$52,0)),"")</f>
        <v/>
      </c>
      <c r="O28" s="19">
        <f t="shared" si="6"/>
        <v>0</v>
      </c>
      <c r="P28" s="19">
        <f t="shared" si="7"/>
        <v>0</v>
      </c>
      <c r="Q28" s="19">
        <f t="shared" si="8"/>
        <v>0</v>
      </c>
    </row>
    <row r="29">
      <c r="A29" s="11"/>
      <c r="B29" s="11"/>
      <c r="C29" s="11" t="str">
        <f t="array" ref="C29">iferror(Index(Qualifying!$J$3:$J$52,match(A29,Qualifying!$A$3:$A$52,0)),"")</f>
        <v/>
      </c>
      <c r="D29" s="13">
        <f t="shared" si="1"/>
        <v>0</v>
      </c>
      <c r="E29" s="13" t="str">
        <f t="array" ref="E29">iferror(index(Moxie!$E$3:$E$52,Match($A29,Moxie!$A$3:$A$52,0)),"")</f>
        <v/>
      </c>
      <c r="F29" s="14">
        <f t="shared" si="2"/>
        <v>0</v>
      </c>
      <c r="G29" s="14" t="str">
        <f t="array" ref="G29">iferror(index(Moxie!$G$3:$G$52,Match($A29,Moxie!$A$3:$A$52,0)),"")</f>
        <v/>
      </c>
      <c r="H29" s="15">
        <f t="shared" si="3"/>
        <v>0</v>
      </c>
      <c r="I29" s="15" t="str">
        <f t="array" ref="I29">iferror(index(Moxie!$I$3:$I$52,Match($A29,Moxie!$A$3:$A$52,0)),"")</f>
        <v/>
      </c>
      <c r="J29" s="16">
        <f t="shared" si="4"/>
        <v>0</v>
      </c>
      <c r="K29" s="16" t="str">
        <f t="array" ref="K29">iferror(index(Moxie!$K$3:$K$52,Match($A29,Moxie!$A$3:$A$52,0)),"")</f>
        <v/>
      </c>
      <c r="L29" s="17">
        <f t="shared" si="5"/>
        <v>0</v>
      </c>
      <c r="M29" s="17" t="str">
        <f t="array" ref="M29">iferror(index(Moxie!$M$3:$M$52,Match($A29,Moxie!$A$3:$A$52,0)),"")</f>
        <v/>
      </c>
      <c r="N29" s="18" t="str">
        <f t="array" ref="N29">iferror(index(Moxie!$N$3:$N$52,Match($A29,Moxie!$A$3:$A$52,0)),"")</f>
        <v/>
      </c>
      <c r="O29" s="19">
        <f t="shared" si="6"/>
        <v>0</v>
      </c>
      <c r="P29" s="19">
        <f t="shared" si="7"/>
        <v>0</v>
      </c>
      <c r="Q29" s="19">
        <f t="shared" si="8"/>
        <v>0</v>
      </c>
    </row>
    <row r="30">
      <c r="A30" s="11"/>
      <c r="B30" s="11"/>
      <c r="C30" s="11" t="str">
        <f t="array" ref="C30">iferror(Index(Qualifying!$J$3:$J$52,match(A30,Qualifying!$A$3:$A$52,0)),"")</f>
        <v/>
      </c>
      <c r="D30" s="13">
        <f t="shared" si="1"/>
        <v>0</v>
      </c>
      <c r="E30" s="13" t="str">
        <f t="array" ref="E30">iferror(index(Moxie!$E$3:$E$52,Match($A30,Moxie!$A$3:$A$52,0)),"")</f>
        <v/>
      </c>
      <c r="F30" s="14">
        <f t="shared" si="2"/>
        <v>0</v>
      </c>
      <c r="G30" s="14" t="str">
        <f t="array" ref="G30">iferror(index(Moxie!$G$3:$G$52,Match($A30,Moxie!$A$3:$A$52,0)),"")</f>
        <v/>
      </c>
      <c r="H30" s="15">
        <f t="shared" si="3"/>
        <v>0</v>
      </c>
      <c r="I30" s="15" t="str">
        <f t="array" ref="I30">iferror(index(Moxie!$I$3:$I$52,Match($A30,Moxie!$A$3:$A$52,0)),"")</f>
        <v/>
      </c>
      <c r="J30" s="16">
        <f t="shared" si="4"/>
        <v>0</v>
      </c>
      <c r="K30" s="16" t="str">
        <f t="array" ref="K30">iferror(index(Moxie!$K$3:$K$52,Match($A30,Moxie!$A$3:$A$52,0)),"")</f>
        <v/>
      </c>
      <c r="L30" s="17">
        <f t="shared" si="5"/>
        <v>0</v>
      </c>
      <c r="M30" s="17" t="str">
        <f t="array" ref="M30">iferror(index(Moxie!$M$3:$M$52,Match($A30,Moxie!$A$3:$A$52,0)),"")</f>
        <v/>
      </c>
      <c r="N30" s="18" t="str">
        <f t="array" ref="N30">iferror(index(Moxie!$N$3:$N$52,Match($A30,Moxie!$A$3:$A$52,0)),"")</f>
        <v/>
      </c>
      <c r="O30" s="19">
        <f t="shared" si="6"/>
        <v>0</v>
      </c>
      <c r="P30" s="19">
        <f t="shared" si="7"/>
        <v>0</v>
      </c>
      <c r="Q30" s="19">
        <f t="shared" si="8"/>
        <v>0</v>
      </c>
    </row>
    <row r="31">
      <c r="A31" s="11"/>
      <c r="B31" s="11"/>
      <c r="C31" s="11" t="str">
        <f t="array" ref="C31">iferror(Index(Qualifying!$J$3:$J$52,match(A31,Qualifying!$A$3:$A$52,0)),"")</f>
        <v/>
      </c>
      <c r="D31" s="13">
        <f t="shared" si="1"/>
        <v>0</v>
      </c>
      <c r="E31" s="13" t="str">
        <f t="array" ref="E31">iferror(index(Moxie!$E$3:$E$52,Match($A31,Moxie!$A$3:$A$52,0)),"")</f>
        <v/>
      </c>
      <c r="F31" s="14">
        <f t="shared" si="2"/>
        <v>0</v>
      </c>
      <c r="G31" s="14" t="str">
        <f t="array" ref="G31">iferror(index(Moxie!$G$3:$G$52,Match($A31,Moxie!$A$3:$A$52,0)),"")</f>
        <v/>
      </c>
      <c r="H31" s="15">
        <f t="shared" si="3"/>
        <v>0</v>
      </c>
      <c r="I31" s="15" t="str">
        <f t="array" ref="I31">iferror(index(Moxie!$I$3:$I$52,Match($A31,Moxie!$A$3:$A$52,0)),"")</f>
        <v/>
      </c>
      <c r="J31" s="16">
        <f t="shared" si="4"/>
        <v>0</v>
      </c>
      <c r="K31" s="16" t="str">
        <f t="array" ref="K31">iferror(index(Moxie!$K$3:$K$52,Match($A31,Moxie!$A$3:$A$52,0)),"")</f>
        <v/>
      </c>
      <c r="L31" s="17">
        <f t="shared" si="5"/>
        <v>0</v>
      </c>
      <c r="M31" s="17" t="str">
        <f t="array" ref="M31">iferror(index(Moxie!$M$3:$M$52,Match($A31,Moxie!$A$3:$A$52,0)),"")</f>
        <v/>
      </c>
      <c r="N31" s="18" t="str">
        <f t="array" ref="N31">iferror(index(Moxie!$N$3:$N$52,Match($A31,Moxie!$A$3:$A$52,0)),"")</f>
        <v/>
      </c>
      <c r="O31" s="19">
        <f t="shared" si="6"/>
        <v>0</v>
      </c>
      <c r="P31" s="19">
        <f t="shared" si="7"/>
        <v>0</v>
      </c>
      <c r="Q31" s="19">
        <f t="shared" si="8"/>
        <v>0</v>
      </c>
    </row>
    <row r="32">
      <c r="A32" s="11"/>
      <c r="B32" s="11"/>
      <c r="C32" s="11" t="str">
        <f t="array" ref="C32">iferror(Index(Qualifying!$J$3:$J$52,match(A32,Qualifying!$A$3:$A$52,0)),"")</f>
        <v/>
      </c>
      <c r="D32" s="13">
        <f t="shared" si="1"/>
        <v>0</v>
      </c>
      <c r="E32" s="13" t="str">
        <f t="array" ref="E32">iferror(index(Moxie!$E$3:$E$52,Match($A32,Moxie!$A$3:$A$52,0)),"")</f>
        <v/>
      </c>
      <c r="F32" s="14">
        <f t="shared" si="2"/>
        <v>0</v>
      </c>
      <c r="G32" s="14" t="str">
        <f t="array" ref="G32">iferror(index(Moxie!$G$3:$G$52,Match($A32,Moxie!$A$3:$A$52,0)),"")</f>
        <v/>
      </c>
      <c r="H32" s="15">
        <f t="shared" si="3"/>
        <v>0</v>
      </c>
      <c r="I32" s="15" t="str">
        <f t="array" ref="I32">iferror(index(Moxie!$I$3:$I$52,Match($A32,Moxie!$A$3:$A$52,0)),"")</f>
        <v/>
      </c>
      <c r="J32" s="16">
        <f t="shared" si="4"/>
        <v>0</v>
      </c>
      <c r="K32" s="16" t="str">
        <f t="array" ref="K32">iferror(index(Moxie!$K$3:$K$52,Match($A32,Moxie!$A$3:$A$52,0)),"")</f>
        <v/>
      </c>
      <c r="L32" s="17">
        <f t="shared" si="5"/>
        <v>0</v>
      </c>
      <c r="M32" s="17" t="str">
        <f t="array" ref="M32">iferror(index(Moxie!$M$3:$M$52,Match($A32,Moxie!$A$3:$A$52,0)),"")</f>
        <v/>
      </c>
      <c r="N32" s="18" t="str">
        <f t="array" ref="N32">iferror(index(Moxie!$N$3:$N$52,Match($A32,Moxie!$A$3:$A$52,0)),"")</f>
        <v/>
      </c>
      <c r="O32" s="19">
        <f t="shared" si="6"/>
        <v>0</v>
      </c>
      <c r="P32" s="19">
        <f t="shared" si="7"/>
        <v>0</v>
      </c>
      <c r="Q32" s="19">
        <f t="shared" si="8"/>
        <v>0</v>
      </c>
    </row>
    <row r="33">
      <c r="A33" s="11"/>
      <c r="B33" s="11"/>
      <c r="C33" s="11" t="str">
        <f t="array" ref="C33">iferror(Index(Qualifying!$J$3:$J$52,match(A33,Qualifying!$A$3:$A$52,0)),"")</f>
        <v/>
      </c>
      <c r="D33" s="13">
        <f t="shared" si="1"/>
        <v>0</v>
      </c>
      <c r="E33" s="13" t="str">
        <f t="array" ref="E33">iferror(index(Moxie!$E$3:$E$52,Match($A33,Moxie!$A$3:$A$52,0)),"")</f>
        <v/>
      </c>
      <c r="F33" s="14">
        <f t="shared" si="2"/>
        <v>0</v>
      </c>
      <c r="G33" s="14" t="str">
        <f t="array" ref="G33">iferror(index(Moxie!$G$3:$G$52,Match($A33,Moxie!$A$3:$A$52,0)),"")</f>
        <v/>
      </c>
      <c r="H33" s="15">
        <f t="shared" si="3"/>
        <v>0</v>
      </c>
      <c r="I33" s="15" t="str">
        <f t="array" ref="I33">iferror(index(Moxie!$I$3:$I$52,Match($A33,Moxie!$A$3:$A$52,0)),"")</f>
        <v/>
      </c>
      <c r="J33" s="16">
        <f t="shared" si="4"/>
        <v>0</v>
      </c>
      <c r="K33" s="16" t="str">
        <f t="array" ref="K33">iferror(index(Moxie!$K$3:$K$52,Match($A33,Moxie!$A$3:$A$52,0)),"")</f>
        <v/>
      </c>
      <c r="L33" s="17">
        <f t="shared" si="5"/>
        <v>0</v>
      </c>
      <c r="M33" s="17" t="str">
        <f t="array" ref="M33">iferror(index(Moxie!$M$3:$M$52,Match($A33,Moxie!$A$3:$A$52,0)),"")</f>
        <v/>
      </c>
      <c r="N33" s="18" t="str">
        <f t="array" ref="N33">iferror(index(Moxie!$N$3:$N$52,Match($A33,Moxie!$A$3:$A$52,0)),"")</f>
        <v/>
      </c>
      <c r="O33" s="19">
        <f t="shared" si="6"/>
        <v>0</v>
      </c>
      <c r="P33" s="19">
        <f t="shared" si="7"/>
        <v>0</v>
      </c>
      <c r="Q33" s="19">
        <f t="shared" si="8"/>
        <v>0</v>
      </c>
    </row>
    <row r="34">
      <c r="A34" s="11"/>
      <c r="B34" s="11"/>
      <c r="C34" s="11" t="str">
        <f t="array" ref="C34">iferror(Index(Qualifying!$J$3:$J$52,match(A34,Qualifying!$A$3:$A$52,0)),"")</f>
        <v/>
      </c>
      <c r="D34" s="13">
        <f t="shared" si="1"/>
        <v>0</v>
      </c>
      <c r="E34" s="13" t="str">
        <f t="array" ref="E34">iferror(index(Moxie!$E$3:$E$52,Match($A34,Moxie!$A$3:$A$52,0)),"")</f>
        <v/>
      </c>
      <c r="F34" s="14">
        <f t="shared" si="2"/>
        <v>0</v>
      </c>
      <c r="G34" s="14" t="str">
        <f t="array" ref="G34">iferror(index(Moxie!$G$3:$G$52,Match($A34,Moxie!$A$3:$A$52,0)),"")</f>
        <v/>
      </c>
      <c r="H34" s="15">
        <f t="shared" si="3"/>
        <v>0</v>
      </c>
      <c r="I34" s="15" t="str">
        <f t="array" ref="I34">iferror(index(Moxie!$I$3:$I$52,Match($A34,Moxie!$A$3:$A$52,0)),"")</f>
        <v/>
      </c>
      <c r="J34" s="16">
        <f t="shared" si="4"/>
        <v>0</v>
      </c>
      <c r="K34" s="16" t="str">
        <f t="array" ref="K34">iferror(index(Moxie!$K$3:$K$52,Match($A34,Moxie!$A$3:$A$52,0)),"")</f>
        <v/>
      </c>
      <c r="L34" s="17">
        <f t="shared" si="5"/>
        <v>0</v>
      </c>
      <c r="M34" s="17" t="str">
        <f t="array" ref="M34">iferror(index(Moxie!$M$3:$M$52,Match($A34,Moxie!$A$3:$A$52,0)),"")</f>
        <v/>
      </c>
      <c r="N34" s="18" t="str">
        <f t="array" ref="N34">iferror(index(Moxie!$N$3:$N$52,Match($A34,Moxie!$A$3:$A$52,0)),"")</f>
        <v/>
      </c>
      <c r="O34" s="19">
        <f t="shared" si="6"/>
        <v>0</v>
      </c>
      <c r="P34" s="19">
        <f t="shared" si="7"/>
        <v>0</v>
      </c>
      <c r="Q34" s="19">
        <f t="shared" si="8"/>
        <v>0</v>
      </c>
    </row>
    <row r="35">
      <c r="A35" s="11"/>
      <c r="B35" s="11"/>
      <c r="C35" s="11" t="str">
        <f t="array" ref="C35">iferror(Index(Qualifying!$J$3:$J$52,match(A35,Qualifying!$A$3:$A$52,0)),"")</f>
        <v/>
      </c>
      <c r="D35" s="13">
        <f t="shared" si="1"/>
        <v>0</v>
      </c>
      <c r="E35" s="13" t="str">
        <f t="array" ref="E35">iferror(index(Moxie!$E$3:$E$52,Match($A35,Moxie!$A$3:$A$52,0)),"")</f>
        <v/>
      </c>
      <c r="F35" s="14">
        <f t="shared" si="2"/>
        <v>0</v>
      </c>
      <c r="G35" s="14" t="str">
        <f t="array" ref="G35">iferror(index(Moxie!$G$3:$G$52,Match($A35,Moxie!$A$3:$A$52,0)),"")</f>
        <v/>
      </c>
      <c r="H35" s="15">
        <f t="shared" si="3"/>
        <v>0</v>
      </c>
      <c r="I35" s="15" t="str">
        <f t="array" ref="I35">iferror(index(Moxie!$I$3:$I$52,Match($A35,Moxie!$A$3:$A$52,0)),"")</f>
        <v/>
      </c>
      <c r="J35" s="16">
        <f t="shared" si="4"/>
        <v>0</v>
      </c>
      <c r="K35" s="16" t="str">
        <f t="array" ref="K35">iferror(index(Moxie!$K$3:$K$52,Match($A35,Moxie!$A$3:$A$52,0)),"")</f>
        <v/>
      </c>
      <c r="L35" s="17">
        <f t="shared" si="5"/>
        <v>0</v>
      </c>
      <c r="M35" s="17" t="str">
        <f t="array" ref="M35">iferror(index(Moxie!$M$3:$M$52,Match($A35,Moxie!$A$3:$A$52,0)),"")</f>
        <v/>
      </c>
      <c r="N35" s="18" t="str">
        <f t="array" ref="N35">iferror(index(Moxie!$N$3:$N$52,Match($A35,Moxie!$A$3:$A$52,0)),"")</f>
        <v/>
      </c>
      <c r="O35" s="19">
        <f t="shared" si="6"/>
        <v>0</v>
      </c>
      <c r="P35" s="19">
        <f t="shared" si="7"/>
        <v>0</v>
      </c>
      <c r="Q35" s="19">
        <f t="shared" si="8"/>
        <v>0</v>
      </c>
    </row>
    <row r="36">
      <c r="A36" s="11"/>
      <c r="B36" s="11"/>
      <c r="C36" s="11" t="str">
        <f t="array" ref="C36">iferror(Index(Qualifying!$J$3:$J$52,match(A36,Qualifying!$A$3:$A$52,0)),"")</f>
        <v/>
      </c>
      <c r="D36" s="13">
        <f t="shared" si="1"/>
        <v>0</v>
      </c>
      <c r="E36" s="13" t="str">
        <f t="array" ref="E36">iferror(index(Moxie!$E$3:$E$52,Match($A36,Moxie!$A$3:$A$52,0)),"")</f>
        <v/>
      </c>
      <c r="F36" s="14">
        <f t="shared" si="2"/>
        <v>0</v>
      </c>
      <c r="G36" s="14" t="str">
        <f t="array" ref="G36">iferror(index(Moxie!$G$3:$G$52,Match($A36,Moxie!$A$3:$A$52,0)),"")</f>
        <v/>
      </c>
      <c r="H36" s="15">
        <f t="shared" si="3"/>
        <v>0</v>
      </c>
      <c r="I36" s="15" t="str">
        <f t="array" ref="I36">iferror(index(Moxie!$I$3:$I$52,Match($A36,Moxie!$A$3:$A$52,0)),"")</f>
        <v/>
      </c>
      <c r="J36" s="16">
        <f t="shared" si="4"/>
        <v>0</v>
      </c>
      <c r="K36" s="16" t="str">
        <f t="array" ref="K36">iferror(index(Moxie!$K$3:$K$52,Match($A36,Moxie!$A$3:$A$52,0)),"")</f>
        <v/>
      </c>
      <c r="L36" s="17">
        <f t="shared" si="5"/>
        <v>0</v>
      </c>
      <c r="M36" s="17" t="str">
        <f t="array" ref="M36">iferror(index(Moxie!$M$3:$M$52,Match($A36,Moxie!$A$3:$A$52,0)),"")</f>
        <v/>
      </c>
      <c r="N36" s="18" t="str">
        <f t="array" ref="N36">iferror(index(Moxie!$N$3:$N$52,Match($A36,Moxie!$A$3:$A$52,0)),"")</f>
        <v/>
      </c>
      <c r="O36" s="19">
        <f t="shared" si="6"/>
        <v>0</v>
      </c>
      <c r="P36" s="19">
        <f t="shared" si="7"/>
        <v>0</v>
      </c>
      <c r="Q36" s="19">
        <f t="shared" si="8"/>
        <v>0</v>
      </c>
    </row>
    <row r="37">
      <c r="A37" s="11"/>
      <c r="B37" s="11"/>
      <c r="C37" s="11" t="str">
        <f t="array" ref="C37">iferror(Index(Qualifying!$J$3:$J$52,match(A37,Qualifying!$A$3:$A$52,0)),"")</f>
        <v/>
      </c>
      <c r="D37" s="13">
        <f t="shared" si="1"/>
        <v>0</v>
      </c>
      <c r="E37" s="13" t="str">
        <f t="array" ref="E37">iferror(index(Moxie!$E$3:$E$52,Match($A37,Moxie!$A$3:$A$52,0)),"")</f>
        <v/>
      </c>
      <c r="F37" s="14">
        <f t="shared" si="2"/>
        <v>0</v>
      </c>
      <c r="G37" s="14" t="str">
        <f t="array" ref="G37">iferror(index(Moxie!$G$3:$G$52,Match($A37,Moxie!$A$3:$A$52,0)),"")</f>
        <v/>
      </c>
      <c r="H37" s="15">
        <f t="shared" si="3"/>
        <v>0</v>
      </c>
      <c r="I37" s="15" t="str">
        <f t="array" ref="I37">iferror(index(Moxie!$I$3:$I$52,Match($A37,Moxie!$A$3:$A$52,0)),"")</f>
        <v/>
      </c>
      <c r="J37" s="16">
        <f t="shared" si="4"/>
        <v>0</v>
      </c>
      <c r="K37" s="16" t="str">
        <f t="array" ref="K37">iferror(index(Moxie!$K$3:$K$52,Match($A37,Moxie!$A$3:$A$52,0)),"")</f>
        <v/>
      </c>
      <c r="L37" s="17">
        <f t="shared" si="5"/>
        <v>0</v>
      </c>
      <c r="M37" s="17" t="str">
        <f t="array" ref="M37">iferror(index(Moxie!$M$3:$M$52,Match($A37,Moxie!$A$3:$A$52,0)),"")</f>
        <v/>
      </c>
      <c r="N37" s="18" t="str">
        <f t="array" ref="N37">iferror(index(Moxie!$N$3:$N$52,Match($A37,Moxie!$A$3:$A$52,0)),"")</f>
        <v/>
      </c>
      <c r="O37" s="19">
        <f t="shared" si="6"/>
        <v>0</v>
      </c>
      <c r="P37" s="19">
        <f t="shared" si="7"/>
        <v>0</v>
      </c>
      <c r="Q37" s="19">
        <f t="shared" si="8"/>
        <v>0</v>
      </c>
    </row>
    <row r="38">
      <c r="A38" s="11"/>
      <c r="B38" s="11"/>
      <c r="C38" s="11" t="str">
        <f t="array" ref="C38">iferror(Index(Qualifying!$J$3:$J$52,match(A38,Qualifying!$A$3:$A$52,0)),"")</f>
        <v/>
      </c>
      <c r="D38" s="13">
        <f t="shared" si="1"/>
        <v>0</v>
      </c>
      <c r="E38" s="13" t="str">
        <f t="array" ref="E38">iferror(index(Moxie!$E$3:$E$52,Match($A38,Moxie!$A$3:$A$52,0)),"")</f>
        <v/>
      </c>
      <c r="F38" s="14">
        <f t="shared" si="2"/>
        <v>0</v>
      </c>
      <c r="G38" s="14" t="str">
        <f t="array" ref="G38">iferror(index(Moxie!$G$3:$G$52,Match($A38,Moxie!$A$3:$A$52,0)),"")</f>
        <v/>
      </c>
      <c r="H38" s="15">
        <f t="shared" si="3"/>
        <v>0</v>
      </c>
      <c r="I38" s="15" t="str">
        <f t="array" ref="I38">iferror(index(Moxie!$I$3:$I$52,Match($A38,Moxie!$A$3:$A$52,0)),"")</f>
        <v/>
      </c>
      <c r="J38" s="16">
        <f t="shared" si="4"/>
        <v>0</v>
      </c>
      <c r="K38" s="16" t="str">
        <f t="array" ref="K38">iferror(index(Moxie!$K$3:$K$52,Match($A38,Moxie!$A$3:$A$52,0)),"")</f>
        <v/>
      </c>
      <c r="L38" s="17">
        <f t="shared" si="5"/>
        <v>0</v>
      </c>
      <c r="M38" s="17" t="str">
        <f t="array" ref="M38">iferror(index(Moxie!$M$3:$M$52,Match($A38,Moxie!$A$3:$A$52,0)),"")</f>
        <v/>
      </c>
      <c r="N38" s="18" t="str">
        <f t="array" ref="N38">iferror(index(Moxie!$N$3:$N$52,Match($A38,Moxie!$A$3:$A$52,0)),"")</f>
        <v/>
      </c>
      <c r="O38" s="19">
        <f t="shared" si="6"/>
        <v>0</v>
      </c>
      <c r="P38" s="19">
        <f t="shared" si="7"/>
        <v>0</v>
      </c>
      <c r="Q38" s="19">
        <f t="shared" si="8"/>
        <v>0</v>
      </c>
    </row>
    <row r="39">
      <c r="A39" s="11"/>
      <c r="B39" s="11"/>
      <c r="C39" s="11" t="str">
        <f t="array" ref="C39">iferror(Index(Qualifying!$J$3:$J$52,match(A39,Qualifying!$A$3:$A$52,0)),"")</f>
        <v/>
      </c>
      <c r="D39" s="13">
        <f t="shared" si="1"/>
        <v>0</v>
      </c>
      <c r="E39" s="13" t="str">
        <f t="array" ref="E39">iferror(index(Moxie!$E$3:$E$52,Match($A39,Moxie!$A$3:$A$52,0)),"")</f>
        <v/>
      </c>
      <c r="F39" s="14">
        <f t="shared" si="2"/>
        <v>0</v>
      </c>
      <c r="G39" s="14" t="str">
        <f t="array" ref="G39">iferror(index(Moxie!$G$3:$G$52,Match($A39,Moxie!$A$3:$A$52,0)),"")</f>
        <v/>
      </c>
      <c r="H39" s="15">
        <f t="shared" si="3"/>
        <v>0</v>
      </c>
      <c r="I39" s="15" t="str">
        <f t="array" ref="I39">iferror(index(Moxie!$I$3:$I$52,Match($A39,Moxie!$A$3:$A$52,0)),"")</f>
        <v/>
      </c>
      <c r="J39" s="16">
        <f t="shared" si="4"/>
        <v>0</v>
      </c>
      <c r="K39" s="16" t="str">
        <f t="array" ref="K39">iferror(index(Moxie!$K$3:$K$52,Match($A39,Moxie!$A$3:$A$52,0)),"")</f>
        <v/>
      </c>
      <c r="L39" s="17">
        <f t="shared" si="5"/>
        <v>0</v>
      </c>
      <c r="M39" s="17" t="str">
        <f t="array" ref="M39">iferror(index(Moxie!$M$3:$M$52,Match($A39,Moxie!$A$3:$A$52,0)),"")</f>
        <v/>
      </c>
      <c r="N39" s="18" t="str">
        <f t="array" ref="N39">iferror(index(Moxie!$N$3:$N$52,Match($A39,Moxie!$A$3:$A$52,0)),"")</f>
        <v/>
      </c>
      <c r="O39" s="19">
        <f t="shared" si="6"/>
        <v>0</v>
      </c>
      <c r="P39" s="19">
        <f t="shared" si="7"/>
        <v>0</v>
      </c>
      <c r="Q39" s="19">
        <f t="shared" si="8"/>
        <v>0</v>
      </c>
    </row>
    <row r="40">
      <c r="A40" s="11"/>
      <c r="B40" s="11"/>
      <c r="C40" s="11" t="str">
        <f t="array" ref="C40">iferror(Index(Qualifying!$J$3:$J$52,match(A40,Qualifying!$A$3:$A$52,0)),"")</f>
        <v/>
      </c>
      <c r="D40" s="13">
        <f t="shared" si="1"/>
        <v>0</v>
      </c>
      <c r="E40" s="13" t="str">
        <f t="array" ref="E40">iferror(index(Moxie!$E$3:$E$52,Match($A40,Moxie!$A$3:$A$52,0)),"")</f>
        <v/>
      </c>
      <c r="F40" s="14">
        <f t="shared" si="2"/>
        <v>0</v>
      </c>
      <c r="G40" s="14" t="str">
        <f t="array" ref="G40">iferror(index(Moxie!$G$3:$G$52,Match($A40,Moxie!$A$3:$A$52,0)),"")</f>
        <v/>
      </c>
      <c r="H40" s="15">
        <f t="shared" si="3"/>
        <v>0</v>
      </c>
      <c r="I40" s="15" t="str">
        <f t="array" ref="I40">iferror(index(Moxie!$I$3:$I$52,Match($A40,Moxie!$A$3:$A$52,0)),"")</f>
        <v/>
      </c>
      <c r="J40" s="16">
        <f t="shared" si="4"/>
        <v>0</v>
      </c>
      <c r="K40" s="16" t="str">
        <f t="array" ref="K40">iferror(index(Moxie!$K$3:$K$52,Match($A40,Moxie!$A$3:$A$52,0)),"")</f>
        <v/>
      </c>
      <c r="L40" s="17">
        <f t="shared" si="5"/>
        <v>0</v>
      </c>
      <c r="M40" s="17" t="str">
        <f t="array" ref="M40">iferror(index(Moxie!$M$3:$M$52,Match($A40,Moxie!$A$3:$A$52,0)),"")</f>
        <v/>
      </c>
      <c r="N40" s="18" t="str">
        <f t="array" ref="N40">iferror(index(Moxie!$N$3:$N$52,Match($A40,Moxie!$A$3:$A$52,0)),"")</f>
        <v/>
      </c>
      <c r="O40" s="19">
        <f t="shared" si="6"/>
        <v>0</v>
      </c>
      <c r="P40" s="19">
        <f t="shared" si="7"/>
        <v>0</v>
      </c>
      <c r="Q40" s="19">
        <f t="shared" si="8"/>
        <v>0</v>
      </c>
    </row>
    <row r="41">
      <c r="A41" s="11"/>
      <c r="B41" s="11"/>
      <c r="C41" s="11" t="str">
        <f t="array" ref="C41">iferror(Index(Qualifying!$J$3:$J$52,match(A41,Qualifying!$A$3:$A$52,0)),"")</f>
        <v/>
      </c>
      <c r="D41" s="13">
        <f t="shared" si="1"/>
        <v>0</v>
      </c>
      <c r="E41" s="13" t="str">
        <f t="array" ref="E41">iferror(index(Moxie!$E$3:$E$52,Match($A41,Moxie!$A$3:$A$52,0)),"")</f>
        <v/>
      </c>
      <c r="F41" s="14">
        <f t="shared" si="2"/>
        <v>0</v>
      </c>
      <c r="G41" s="14" t="str">
        <f t="array" ref="G41">iferror(index(Moxie!$G$3:$G$52,Match($A41,Moxie!$A$3:$A$52,0)),"")</f>
        <v/>
      </c>
      <c r="H41" s="15">
        <f t="shared" si="3"/>
        <v>0</v>
      </c>
      <c r="I41" s="15" t="str">
        <f t="array" ref="I41">iferror(index(Moxie!$I$3:$I$52,Match($A41,Moxie!$A$3:$A$52,0)),"")</f>
        <v/>
      </c>
      <c r="J41" s="16">
        <f t="shared" si="4"/>
        <v>0</v>
      </c>
      <c r="K41" s="16" t="str">
        <f t="array" ref="K41">iferror(index(Moxie!$K$3:$K$52,Match($A41,Moxie!$A$3:$A$52,0)),"")</f>
        <v/>
      </c>
      <c r="L41" s="17">
        <f t="shared" si="5"/>
        <v>0</v>
      </c>
      <c r="M41" s="17" t="str">
        <f t="array" ref="M41">iferror(index(Moxie!$M$3:$M$52,Match($A41,Moxie!$A$3:$A$52,0)),"")</f>
        <v/>
      </c>
      <c r="N41" s="18" t="str">
        <f t="array" ref="N41">iferror(index(Moxie!$N$3:$N$52,Match($A41,Moxie!$A$3:$A$52,0)),"")</f>
        <v/>
      </c>
      <c r="O41" s="19">
        <f t="shared" si="6"/>
        <v>0</v>
      </c>
      <c r="P41" s="19">
        <f t="shared" si="7"/>
        <v>0</v>
      </c>
      <c r="Q41" s="19">
        <f t="shared" si="8"/>
        <v>0</v>
      </c>
    </row>
    <row r="42">
      <c r="A42" s="11"/>
      <c r="B42" s="11"/>
      <c r="C42" s="11" t="str">
        <f t="array" ref="C42">iferror(Index(Qualifying!$J$3:$J$52,match(A42,Qualifying!$A$3:$A$52,0)),"")</f>
        <v/>
      </c>
      <c r="D42" s="13">
        <f t="shared" si="1"/>
        <v>0</v>
      </c>
      <c r="E42" s="13" t="str">
        <f t="array" ref="E42">iferror(index(Moxie!$E$3:$E$52,Match($A42,Moxie!$A$3:$A$52,0)),"")</f>
        <v/>
      </c>
      <c r="F42" s="14">
        <f t="shared" si="2"/>
        <v>0</v>
      </c>
      <c r="G42" s="14" t="str">
        <f t="array" ref="G42">iferror(index(Moxie!$G$3:$G$52,Match($A42,Moxie!$A$3:$A$52,0)),"")</f>
        <v/>
      </c>
      <c r="H42" s="15">
        <f t="shared" si="3"/>
        <v>0</v>
      </c>
      <c r="I42" s="15" t="str">
        <f t="array" ref="I42">iferror(index(Moxie!$I$3:$I$52,Match($A42,Moxie!$A$3:$A$52,0)),"")</f>
        <v/>
      </c>
      <c r="J42" s="16">
        <f t="shared" si="4"/>
        <v>0</v>
      </c>
      <c r="K42" s="16" t="str">
        <f t="array" ref="K42">iferror(index(Moxie!$K$3:$K$52,Match($A42,Moxie!$A$3:$A$52,0)),"")</f>
        <v/>
      </c>
      <c r="L42" s="17">
        <f t="shared" si="5"/>
        <v>0</v>
      </c>
      <c r="M42" s="17" t="str">
        <f t="array" ref="M42">iferror(index(Moxie!$M$3:$M$52,Match($A42,Moxie!$A$3:$A$52,0)),"")</f>
        <v/>
      </c>
      <c r="N42" s="18" t="str">
        <f t="array" ref="N42">iferror(index(Moxie!$N$3:$N$52,Match($A42,Moxie!$A$3:$A$52,0)),"")</f>
        <v/>
      </c>
      <c r="O42" s="19">
        <f t="shared" si="6"/>
        <v>0</v>
      </c>
      <c r="P42" s="19">
        <f t="shared" si="7"/>
        <v>0</v>
      </c>
      <c r="Q42" s="19">
        <f t="shared" si="8"/>
        <v>0</v>
      </c>
    </row>
    <row r="43">
      <c r="A43" s="11"/>
      <c r="B43" s="11"/>
      <c r="C43" s="11" t="str">
        <f t="array" ref="C43">iferror(Index(Qualifying!$J$3:$J$52,match(A43,Qualifying!$A$3:$A$52,0)),"")</f>
        <v/>
      </c>
      <c r="D43" s="13">
        <f t="shared" si="1"/>
        <v>0</v>
      </c>
      <c r="E43" s="13" t="str">
        <f t="array" ref="E43">iferror(index(Moxie!$E$3:$E$52,Match($A43,Moxie!$A$3:$A$52,0)),"")</f>
        <v/>
      </c>
      <c r="F43" s="14">
        <f t="shared" si="2"/>
        <v>0</v>
      </c>
      <c r="G43" s="14" t="str">
        <f t="array" ref="G43">iferror(index(Moxie!$G$3:$G$52,Match($A43,Moxie!$A$3:$A$52,0)),"")</f>
        <v/>
      </c>
      <c r="H43" s="15">
        <f t="shared" si="3"/>
        <v>0</v>
      </c>
      <c r="I43" s="15" t="str">
        <f t="array" ref="I43">iferror(index(Moxie!$I$3:$I$52,Match($A43,Moxie!$A$3:$A$52,0)),"")</f>
        <v/>
      </c>
      <c r="J43" s="16">
        <f t="shared" si="4"/>
        <v>0</v>
      </c>
      <c r="K43" s="16" t="str">
        <f t="array" ref="K43">iferror(index(Moxie!$K$3:$K$52,Match($A43,Moxie!$A$3:$A$52,0)),"")</f>
        <v/>
      </c>
      <c r="L43" s="17">
        <f t="shared" si="5"/>
        <v>0</v>
      </c>
      <c r="M43" s="17" t="str">
        <f t="array" ref="M43">iferror(index(Moxie!$M$3:$M$52,Match($A43,Moxie!$A$3:$A$52,0)),"")</f>
        <v/>
      </c>
      <c r="N43" s="18" t="str">
        <f t="array" ref="N43">iferror(index(Moxie!$N$3:$N$52,Match($A43,Moxie!$A$3:$A$52,0)),"")</f>
        <v/>
      </c>
      <c r="O43" s="19">
        <f t="shared" si="6"/>
        <v>0</v>
      </c>
      <c r="P43" s="19">
        <f t="shared" si="7"/>
        <v>0</v>
      </c>
      <c r="Q43" s="19">
        <f t="shared" si="8"/>
        <v>0</v>
      </c>
    </row>
    <row r="44">
      <c r="A44" s="11"/>
      <c r="B44" s="11"/>
      <c r="C44" s="11" t="str">
        <f t="array" ref="C44">iferror(Index(Qualifying!$J$3:$J$52,match(A44,Qualifying!$A$3:$A$52,0)),"")</f>
        <v/>
      </c>
      <c r="D44" s="13">
        <f t="shared" si="1"/>
        <v>0</v>
      </c>
      <c r="E44" s="13" t="str">
        <f t="array" ref="E44">iferror(index(Moxie!$E$3:$E$52,Match($A44,Moxie!$A$3:$A$52,0)),"")</f>
        <v/>
      </c>
      <c r="F44" s="14">
        <f t="shared" si="2"/>
        <v>0</v>
      </c>
      <c r="G44" s="14" t="str">
        <f t="array" ref="G44">iferror(index(Moxie!$G$3:$G$52,Match($A44,Moxie!$A$3:$A$52,0)),"")</f>
        <v/>
      </c>
      <c r="H44" s="15">
        <f t="shared" si="3"/>
        <v>0</v>
      </c>
      <c r="I44" s="15" t="str">
        <f t="array" ref="I44">iferror(index(Moxie!$I$3:$I$52,Match($A44,Moxie!$A$3:$A$52,0)),"")</f>
        <v/>
      </c>
      <c r="J44" s="16">
        <f t="shared" si="4"/>
        <v>0</v>
      </c>
      <c r="K44" s="16" t="str">
        <f t="array" ref="K44">iferror(index(Moxie!$K$3:$K$52,Match($A44,Moxie!$A$3:$A$52,0)),"")</f>
        <v/>
      </c>
      <c r="L44" s="17">
        <f t="shared" si="5"/>
        <v>0</v>
      </c>
      <c r="M44" s="17" t="str">
        <f t="array" ref="M44">iferror(index(Moxie!$M$3:$M$52,Match($A44,Moxie!$A$3:$A$52,0)),"")</f>
        <v/>
      </c>
      <c r="N44" s="18" t="str">
        <f t="array" ref="N44">iferror(index(Moxie!$N$3:$N$52,Match($A44,Moxie!$A$3:$A$52,0)),"")</f>
        <v/>
      </c>
      <c r="O44" s="19">
        <f t="shared" si="6"/>
        <v>0</v>
      </c>
      <c r="P44" s="19">
        <f t="shared" si="7"/>
        <v>0</v>
      </c>
      <c r="Q44" s="19">
        <f t="shared" si="8"/>
        <v>0</v>
      </c>
    </row>
    <row r="45">
      <c r="A45" s="11"/>
      <c r="B45" s="11"/>
      <c r="C45" s="11" t="str">
        <f t="array" ref="C45">iferror(Index(Qualifying!$J$3:$J$52,match(A45,Qualifying!$A$3:$A$52,0)),"")</f>
        <v/>
      </c>
      <c r="D45" s="13">
        <f t="shared" si="1"/>
        <v>0</v>
      </c>
      <c r="E45" s="13" t="str">
        <f t="array" ref="E45">iferror(index(Moxie!$E$3:$E$52,Match($A45,Moxie!$A$3:$A$52,0)),"")</f>
        <v/>
      </c>
      <c r="F45" s="14">
        <f t="shared" si="2"/>
        <v>0</v>
      </c>
      <c r="G45" s="14" t="str">
        <f t="array" ref="G45">iferror(index(Moxie!$G$3:$G$52,Match($A45,Moxie!$A$3:$A$52,0)),"")</f>
        <v/>
      </c>
      <c r="H45" s="15">
        <f t="shared" si="3"/>
        <v>0</v>
      </c>
      <c r="I45" s="15" t="str">
        <f t="array" ref="I45">iferror(index(Moxie!$I$3:$I$52,Match($A45,Moxie!$A$3:$A$52,0)),"")</f>
        <v/>
      </c>
      <c r="J45" s="16">
        <f t="shared" si="4"/>
        <v>0</v>
      </c>
      <c r="K45" s="16" t="str">
        <f t="array" ref="K45">iferror(index(Moxie!$K$3:$K$52,Match($A45,Moxie!$A$3:$A$52,0)),"")</f>
        <v/>
      </c>
      <c r="L45" s="17">
        <f t="shared" si="5"/>
        <v>0</v>
      </c>
      <c r="M45" s="17" t="str">
        <f t="array" ref="M45">iferror(index(Moxie!$M$3:$M$52,Match($A45,Moxie!$A$3:$A$52,0)),"")</f>
        <v/>
      </c>
      <c r="N45" s="18" t="str">
        <f t="array" ref="N45">iferror(index(Moxie!$N$3:$N$52,Match($A45,Moxie!$A$3:$A$52,0)),"")</f>
        <v/>
      </c>
      <c r="O45" s="19">
        <f t="shared" si="6"/>
        <v>0</v>
      </c>
      <c r="P45" s="19">
        <f t="shared" si="7"/>
        <v>0</v>
      </c>
      <c r="Q45" s="19">
        <f t="shared" si="8"/>
        <v>0</v>
      </c>
    </row>
    <row r="46">
      <c r="A46" s="11"/>
      <c r="B46" s="11"/>
      <c r="C46" s="11" t="str">
        <f t="array" ref="C46">iferror(Index(Qualifying!$J$3:$J$52,match(A46,Qualifying!$A$3:$A$52,0)),"")</f>
        <v/>
      </c>
      <c r="D46" s="13">
        <f t="shared" si="1"/>
        <v>0</v>
      </c>
      <c r="E46" s="13" t="str">
        <f t="array" ref="E46">iferror(index(Moxie!$E$3:$E$52,Match($A46,Moxie!$A$3:$A$52,0)),"")</f>
        <v/>
      </c>
      <c r="F46" s="14">
        <f t="shared" si="2"/>
        <v>0</v>
      </c>
      <c r="G46" s="14" t="str">
        <f t="array" ref="G46">iferror(index(Moxie!$G$3:$G$52,Match($A46,Moxie!$A$3:$A$52,0)),"")</f>
        <v/>
      </c>
      <c r="H46" s="15">
        <f t="shared" si="3"/>
        <v>0</v>
      </c>
      <c r="I46" s="15" t="str">
        <f t="array" ref="I46">iferror(index(Moxie!$I$3:$I$52,Match($A46,Moxie!$A$3:$A$52,0)),"")</f>
        <v/>
      </c>
      <c r="J46" s="16">
        <f t="shared" si="4"/>
        <v>0</v>
      </c>
      <c r="K46" s="16" t="str">
        <f t="array" ref="K46">iferror(index(Moxie!$K$3:$K$52,Match($A46,Moxie!$A$3:$A$52,0)),"")</f>
        <v/>
      </c>
      <c r="L46" s="17">
        <f t="shared" si="5"/>
        <v>0</v>
      </c>
      <c r="M46" s="17" t="str">
        <f t="array" ref="M46">iferror(index(Moxie!$M$3:$M$52,Match($A46,Moxie!$A$3:$A$52,0)),"")</f>
        <v/>
      </c>
      <c r="N46" s="18" t="str">
        <f t="array" ref="N46">iferror(index(Moxie!$N$3:$N$52,Match($A46,Moxie!$A$3:$A$52,0)),"")</f>
        <v/>
      </c>
      <c r="O46" s="19">
        <f t="shared" si="6"/>
        <v>0</v>
      </c>
      <c r="P46" s="19">
        <f t="shared" si="7"/>
        <v>0</v>
      </c>
      <c r="Q46" s="19">
        <f t="shared" si="8"/>
        <v>0</v>
      </c>
    </row>
    <row r="47">
      <c r="A47" s="11"/>
      <c r="B47" s="11"/>
      <c r="C47" s="11" t="str">
        <f t="array" ref="C47">iferror(Index(Qualifying!$J$3:$J$52,match(A47,Qualifying!$A$3:$A$52,0)),"")</f>
        <v/>
      </c>
      <c r="D47" s="13">
        <f t="shared" si="1"/>
        <v>0</v>
      </c>
      <c r="E47" s="13" t="str">
        <f t="array" ref="E47">iferror(index(Moxie!$E$3:$E$52,Match($A47,Moxie!$A$3:$A$52,0)),"")</f>
        <v/>
      </c>
      <c r="F47" s="14">
        <f t="shared" si="2"/>
        <v>0</v>
      </c>
      <c r="G47" s="14" t="str">
        <f t="array" ref="G47">iferror(index(Moxie!$G$3:$G$52,Match($A47,Moxie!$A$3:$A$52,0)),"")</f>
        <v/>
      </c>
      <c r="H47" s="15">
        <f t="shared" si="3"/>
        <v>0</v>
      </c>
      <c r="I47" s="15" t="str">
        <f t="array" ref="I47">iferror(index(Moxie!$I$3:$I$52,Match($A47,Moxie!$A$3:$A$52,0)),"")</f>
        <v/>
      </c>
      <c r="J47" s="16">
        <f t="shared" si="4"/>
        <v>0</v>
      </c>
      <c r="K47" s="16" t="str">
        <f t="array" ref="K47">iferror(index(Moxie!$K$3:$K$52,Match($A47,Moxie!$A$3:$A$52,0)),"")</f>
        <v/>
      </c>
      <c r="L47" s="17">
        <f t="shared" si="5"/>
        <v>0</v>
      </c>
      <c r="M47" s="17" t="str">
        <f t="array" ref="M47">iferror(index(Moxie!$M$3:$M$52,Match($A47,Moxie!$A$3:$A$52,0)),"")</f>
        <v/>
      </c>
      <c r="N47" s="18" t="str">
        <f t="array" ref="N47">iferror(index(Moxie!$N$3:$N$52,Match($A47,Moxie!$A$3:$A$52,0)),"")</f>
        <v/>
      </c>
      <c r="O47" s="19">
        <f t="shared" si="6"/>
        <v>0</v>
      </c>
      <c r="P47" s="19">
        <f t="shared" si="7"/>
        <v>0</v>
      </c>
      <c r="Q47" s="19">
        <f t="shared" si="8"/>
        <v>0</v>
      </c>
    </row>
    <row r="48">
      <c r="A48" s="11"/>
      <c r="B48" s="11"/>
      <c r="C48" s="11" t="str">
        <f t="array" ref="C48">iferror(Index(Qualifying!$J$3:$J$52,match(A48,Qualifying!$A$3:$A$52,0)),"")</f>
        <v/>
      </c>
      <c r="D48" s="13">
        <f t="shared" si="1"/>
        <v>0</v>
      </c>
      <c r="E48" s="13" t="str">
        <f t="array" ref="E48">iferror(index(Moxie!$E$3:$E$52,Match($A48,Moxie!$A$3:$A$52,0)),"")</f>
        <v/>
      </c>
      <c r="F48" s="14">
        <f t="shared" si="2"/>
        <v>0</v>
      </c>
      <c r="G48" s="14" t="str">
        <f t="array" ref="G48">iferror(index(Moxie!$G$3:$G$52,Match($A48,Moxie!$A$3:$A$52,0)),"")</f>
        <v/>
      </c>
      <c r="H48" s="15">
        <f t="shared" si="3"/>
        <v>0</v>
      </c>
      <c r="I48" s="15" t="str">
        <f t="array" ref="I48">iferror(index(Moxie!$I$3:$I$52,Match($A48,Moxie!$A$3:$A$52,0)),"")</f>
        <v/>
      </c>
      <c r="J48" s="16">
        <f t="shared" si="4"/>
        <v>0</v>
      </c>
      <c r="K48" s="16" t="str">
        <f t="array" ref="K48">iferror(index(Moxie!$K$3:$K$52,Match($A48,Moxie!$A$3:$A$52,0)),"")</f>
        <v/>
      </c>
      <c r="L48" s="17">
        <f t="shared" si="5"/>
        <v>0</v>
      </c>
      <c r="M48" s="17" t="str">
        <f t="array" ref="M48">iferror(index(Moxie!$M$3:$M$52,Match($A48,Moxie!$A$3:$A$52,0)),"")</f>
        <v/>
      </c>
      <c r="N48" s="18" t="str">
        <f t="array" ref="N48">iferror(index(Moxie!$N$3:$N$52,Match($A48,Moxie!$A$3:$A$52,0)),"")</f>
        <v/>
      </c>
      <c r="O48" s="19">
        <f t="shared" si="6"/>
        <v>0</v>
      </c>
      <c r="P48" s="19">
        <f t="shared" si="7"/>
        <v>0</v>
      </c>
      <c r="Q48" s="19">
        <f t="shared" si="8"/>
        <v>0</v>
      </c>
    </row>
    <row r="49">
      <c r="A49" s="11"/>
      <c r="B49" s="11"/>
      <c r="C49" s="11" t="str">
        <f t="array" ref="C49">iferror(Index(Qualifying!$J$3:$J$52,match(A49,Qualifying!$A$3:$A$52,0)),"")</f>
        <v/>
      </c>
      <c r="D49" s="13">
        <f t="shared" si="1"/>
        <v>0</v>
      </c>
      <c r="E49" s="13" t="str">
        <f t="array" ref="E49">iferror(index(Moxie!$E$3:$E$52,Match($A49,Moxie!$A$3:$A$52,0)),"")</f>
        <v/>
      </c>
      <c r="F49" s="14">
        <f t="shared" si="2"/>
        <v>0</v>
      </c>
      <c r="G49" s="14" t="str">
        <f t="array" ref="G49">iferror(index(Moxie!$G$3:$G$52,Match($A49,Moxie!$A$3:$A$52,0)),"")</f>
        <v/>
      </c>
      <c r="H49" s="15">
        <f t="shared" si="3"/>
        <v>0</v>
      </c>
      <c r="I49" s="15" t="str">
        <f t="array" ref="I49">iferror(index(Moxie!$I$3:$I$52,Match($A49,Moxie!$A$3:$A$52,0)),"")</f>
        <v/>
      </c>
      <c r="J49" s="16">
        <f t="shared" si="4"/>
        <v>0</v>
      </c>
      <c r="K49" s="16" t="str">
        <f t="array" ref="K49">iferror(index(Moxie!$K$3:$K$52,Match($A49,Moxie!$A$3:$A$52,0)),"")</f>
        <v/>
      </c>
      <c r="L49" s="17">
        <f t="shared" si="5"/>
        <v>0</v>
      </c>
      <c r="M49" s="17" t="str">
        <f t="array" ref="M49">iferror(index(Moxie!$M$3:$M$52,Match($A49,Moxie!$A$3:$A$52,0)),"")</f>
        <v/>
      </c>
      <c r="N49" s="18" t="str">
        <f t="array" ref="N49">iferror(index(Moxie!$N$3:$N$52,Match($A49,Moxie!$A$3:$A$52,0)),"")</f>
        <v/>
      </c>
      <c r="O49" s="19">
        <f t="shared" si="6"/>
        <v>0</v>
      </c>
      <c r="P49" s="19">
        <f t="shared" si="7"/>
        <v>0</v>
      </c>
      <c r="Q49" s="19">
        <f t="shared" si="8"/>
        <v>0</v>
      </c>
    </row>
    <row r="50">
      <c r="A50" s="11"/>
      <c r="B50" s="11"/>
      <c r="C50" s="11" t="str">
        <f t="array" ref="C50">iferror(Index(Qualifying!$J$3:$J$52,match(A50,Qualifying!$A$3:$A$52,0)),"")</f>
        <v/>
      </c>
      <c r="D50" s="13">
        <f t="shared" si="1"/>
        <v>0</v>
      </c>
      <c r="E50" s="13" t="str">
        <f t="array" ref="E50">iferror(index(Moxie!$E$3:$E$52,Match($A50,Moxie!$A$3:$A$52,0)),"")</f>
        <v/>
      </c>
      <c r="F50" s="14">
        <f t="shared" si="2"/>
        <v>0</v>
      </c>
      <c r="G50" s="14" t="str">
        <f t="array" ref="G50">iferror(index(Moxie!$G$3:$G$52,Match($A50,Moxie!$A$3:$A$52,0)),"")</f>
        <v/>
      </c>
      <c r="H50" s="15">
        <f t="shared" si="3"/>
        <v>0</v>
      </c>
      <c r="I50" s="15" t="str">
        <f t="array" ref="I50">iferror(index(Moxie!$I$3:$I$52,Match($A50,Moxie!$A$3:$A$52,0)),"")</f>
        <v/>
      </c>
      <c r="J50" s="16">
        <f t="shared" si="4"/>
        <v>0</v>
      </c>
      <c r="K50" s="16" t="str">
        <f t="array" ref="K50">iferror(index(Moxie!$K$3:$K$52,Match($A50,Moxie!$A$3:$A$52,0)),"")</f>
        <v/>
      </c>
      <c r="L50" s="17">
        <f t="shared" si="5"/>
        <v>0</v>
      </c>
      <c r="M50" s="17" t="str">
        <f t="array" ref="M50">iferror(index(Moxie!$M$3:$M$52,Match($A50,Moxie!$A$3:$A$52,0)),"")</f>
        <v/>
      </c>
      <c r="N50" s="18" t="str">
        <f t="array" ref="N50">iferror(index(Moxie!$N$3:$N$52,Match($A50,Moxie!$A$3:$A$52,0)),"")</f>
        <v/>
      </c>
      <c r="O50" s="19">
        <f t="shared" si="6"/>
        <v>0</v>
      </c>
      <c r="P50" s="19">
        <f t="shared" si="7"/>
        <v>0</v>
      </c>
      <c r="Q50" s="19">
        <f t="shared" si="8"/>
        <v>0</v>
      </c>
    </row>
    <row r="51">
      <c r="A51" s="11"/>
      <c r="B51" s="11"/>
      <c r="C51" s="11" t="str">
        <f t="array" ref="C51">iferror(Index(Qualifying!$J$3:$J$52,match(A51,Qualifying!$A$3:$A$52,0)),"")</f>
        <v/>
      </c>
      <c r="D51" s="13">
        <f t="shared" si="1"/>
        <v>0</v>
      </c>
      <c r="E51" s="13" t="str">
        <f t="array" ref="E51">iferror(index(Moxie!$E$3:$E$52,Match($A51,Moxie!$A$3:$A$52,0)),"")</f>
        <v/>
      </c>
      <c r="F51" s="14">
        <f t="shared" si="2"/>
        <v>0</v>
      </c>
      <c r="G51" s="14" t="str">
        <f t="array" ref="G51">iferror(index(Moxie!$G$3:$G$52,Match($A51,Moxie!$A$3:$A$52,0)),"")</f>
        <v/>
      </c>
      <c r="H51" s="15">
        <f t="shared" si="3"/>
        <v>0</v>
      </c>
      <c r="I51" s="15" t="str">
        <f t="array" ref="I51">iferror(index(Moxie!$I$3:$I$52,Match($A51,Moxie!$A$3:$A$52,0)),"")</f>
        <v/>
      </c>
      <c r="J51" s="16">
        <f t="shared" si="4"/>
        <v>0</v>
      </c>
      <c r="K51" s="16" t="str">
        <f t="array" ref="K51">iferror(index(Moxie!$K$3:$K$52,Match($A51,Moxie!$A$3:$A$52,0)),"")</f>
        <v/>
      </c>
      <c r="L51" s="17">
        <f t="shared" si="5"/>
        <v>0</v>
      </c>
      <c r="M51" s="17" t="str">
        <f t="array" ref="M51">iferror(index(Moxie!$M$3:$M$52,Match($A51,Moxie!$A$3:$A$52,0)),"")</f>
        <v/>
      </c>
      <c r="N51" s="18" t="str">
        <f t="array" ref="N51">iferror(index(Moxie!$N$3:$N$52,Match($A51,Moxie!$A$3:$A$52,0)),"")</f>
        <v/>
      </c>
      <c r="O51" s="19">
        <f t="shared" si="6"/>
        <v>0</v>
      </c>
      <c r="P51" s="19">
        <f t="shared" si="7"/>
        <v>0</v>
      </c>
      <c r="Q51" s="19">
        <f t="shared" si="8"/>
        <v>0</v>
      </c>
    </row>
    <row r="52">
      <c r="A52" s="11"/>
      <c r="B52" s="11"/>
      <c r="C52" s="11" t="str">
        <f t="array" ref="C52">iferror(Index(Qualifying!$J$3:$J$52,match(A52,Qualifying!$A$3:$A$52,0)),"")</f>
        <v/>
      </c>
      <c r="D52" s="13">
        <f t="shared" si="1"/>
        <v>0</v>
      </c>
      <c r="E52" s="13" t="str">
        <f t="array" ref="E52">iferror(index(Moxie!$E$3:$E$52,Match($A52,Moxie!$A$3:$A$52,0)),"")</f>
        <v/>
      </c>
      <c r="F52" s="14">
        <f t="shared" si="2"/>
        <v>0</v>
      </c>
      <c r="G52" s="14" t="str">
        <f t="array" ref="G52">iferror(index(Moxie!$G$3:$G$52,Match($A52,Moxie!$A$3:$A$52,0)),"")</f>
        <v/>
      </c>
      <c r="H52" s="15">
        <f t="shared" si="3"/>
        <v>0</v>
      </c>
      <c r="I52" s="15" t="str">
        <f t="array" ref="I52">iferror(index(Moxie!$I$3:$I$52,Match($A52,Moxie!$A$3:$A$52,0)),"")</f>
        <v/>
      </c>
      <c r="J52" s="16">
        <f t="shared" si="4"/>
        <v>0</v>
      </c>
      <c r="K52" s="16" t="str">
        <f t="array" ref="K52">iferror(index(Moxie!$K$3:$K$52,Match($A52,Moxie!$A$3:$A$52,0)),"")</f>
        <v/>
      </c>
      <c r="L52" s="17">
        <f t="shared" si="5"/>
        <v>0</v>
      </c>
      <c r="M52" s="17" t="str">
        <f t="array" ref="M52">iferror(index(Moxie!$M$3:$M$52,Match($A52,Moxie!$A$3:$A$52,0)),"")</f>
        <v/>
      </c>
      <c r="N52" s="18" t="str">
        <f t="array" ref="N52">iferror(index(Moxie!$N$3:$N$52,Match($A52,Moxie!$A$3:$A$52,0)),"")</f>
        <v/>
      </c>
      <c r="O52" s="19">
        <f t="shared" si="6"/>
        <v>0</v>
      </c>
      <c r="P52" s="19">
        <f t="shared" si="7"/>
        <v>0</v>
      </c>
      <c r="Q52" s="19">
        <f t="shared" si="8"/>
        <v>0</v>
      </c>
    </row>
    <row r="55">
      <c r="A55" s="21" t="s">
        <v>23</v>
      </c>
    </row>
    <row r="56">
      <c r="A56" s="1">
        <v>1.0</v>
      </c>
      <c r="B56" s="1">
        <v>75.0</v>
      </c>
      <c r="E56" s="10" t="s">
        <v>24</v>
      </c>
      <c r="F56" s="10" t="s">
        <v>25</v>
      </c>
      <c r="G56" s="10" t="s">
        <v>11</v>
      </c>
      <c r="H56" s="10" t="s">
        <v>26</v>
      </c>
      <c r="I56" s="10" t="s">
        <v>27</v>
      </c>
      <c r="J56" s="10" t="s">
        <v>28</v>
      </c>
      <c r="K56" s="10" t="s">
        <v>29</v>
      </c>
    </row>
    <row r="57">
      <c r="A57" s="1">
        <v>2.0</v>
      </c>
      <c r="B57" s="1">
        <v>64.0</v>
      </c>
      <c r="E57" s="22">
        <v>1.0</v>
      </c>
      <c r="F57" s="22">
        <v>32.0</v>
      </c>
      <c r="G57" s="22" t="s">
        <v>30</v>
      </c>
      <c r="H57" s="22">
        <v>21.316</v>
      </c>
      <c r="I57" s="22" t="s">
        <v>31</v>
      </c>
      <c r="J57" s="22">
        <v>2.0</v>
      </c>
      <c r="K57" s="22" t="s">
        <v>32</v>
      </c>
    </row>
    <row r="58">
      <c r="A58" s="1">
        <v>3.0</v>
      </c>
      <c r="B58" s="1">
        <v>54.0</v>
      </c>
      <c r="E58" s="23">
        <v>2.0</v>
      </c>
      <c r="F58" s="23">
        <v>31.0</v>
      </c>
      <c r="G58" s="23" t="s">
        <v>33</v>
      </c>
      <c r="H58" s="23">
        <v>20.952</v>
      </c>
      <c r="I58" s="23" t="s">
        <v>34</v>
      </c>
      <c r="J58" s="23">
        <v>20.0</v>
      </c>
      <c r="K58" s="23" t="s">
        <v>35</v>
      </c>
    </row>
    <row r="59">
      <c r="A59" s="1">
        <v>4.0</v>
      </c>
      <c r="B59" s="1">
        <v>45.0</v>
      </c>
      <c r="E59" s="22">
        <v>3.0</v>
      </c>
      <c r="F59" s="22">
        <v>31.0</v>
      </c>
      <c r="G59" s="22" t="s">
        <v>36</v>
      </c>
      <c r="H59" s="22">
        <v>21.505</v>
      </c>
      <c r="I59" s="22" t="s">
        <v>37</v>
      </c>
      <c r="J59" s="22">
        <v>10.0</v>
      </c>
      <c r="K59" s="22" t="s">
        <v>38</v>
      </c>
    </row>
    <row r="60">
      <c r="A60" s="1">
        <v>5.0</v>
      </c>
      <c r="B60" s="1">
        <v>37.0</v>
      </c>
      <c r="E60" s="23">
        <v>4.0</v>
      </c>
      <c r="F60" s="23">
        <v>30.0</v>
      </c>
      <c r="G60" s="23" t="s">
        <v>39</v>
      </c>
      <c r="H60" s="23">
        <v>22.259</v>
      </c>
      <c r="I60" s="23" t="s">
        <v>40</v>
      </c>
      <c r="J60" s="23">
        <v>0.0</v>
      </c>
      <c r="K60" s="23" t="s">
        <v>41</v>
      </c>
    </row>
    <row r="61">
      <c r="A61" s="1">
        <v>6.0</v>
      </c>
      <c r="B61" s="1">
        <v>30.0</v>
      </c>
      <c r="E61" s="22">
        <v>5.0</v>
      </c>
      <c r="F61" s="22">
        <v>30.0</v>
      </c>
      <c r="G61" s="22" t="s">
        <v>42</v>
      </c>
      <c r="H61" s="22">
        <v>22.407</v>
      </c>
      <c r="I61" s="22" t="s">
        <v>43</v>
      </c>
      <c r="J61" s="22">
        <v>0.0</v>
      </c>
      <c r="K61" s="22" t="s">
        <v>44</v>
      </c>
    </row>
    <row r="62">
      <c r="A62" s="1">
        <v>7.0</v>
      </c>
      <c r="B62" s="1">
        <v>24.0</v>
      </c>
      <c r="E62" s="23">
        <v>6.0</v>
      </c>
      <c r="F62" s="23">
        <v>29.0</v>
      </c>
      <c r="G62" s="23" t="s">
        <v>45</v>
      </c>
      <c r="H62" s="23">
        <v>23.116</v>
      </c>
      <c r="I62" s="23" t="s">
        <v>46</v>
      </c>
      <c r="J62" s="23">
        <v>0.0</v>
      </c>
      <c r="K62" s="23" t="s">
        <v>47</v>
      </c>
    </row>
    <row r="63">
      <c r="A63" s="1">
        <v>8.0</v>
      </c>
      <c r="B63" s="1">
        <v>19.0</v>
      </c>
      <c r="E63" s="22">
        <v>7.0</v>
      </c>
      <c r="F63" s="22">
        <v>29.0</v>
      </c>
      <c r="G63" s="22" t="s">
        <v>48</v>
      </c>
      <c r="H63" s="22">
        <v>23.152</v>
      </c>
      <c r="I63" s="22" t="s">
        <v>49</v>
      </c>
      <c r="J63" s="22">
        <v>0.0</v>
      </c>
      <c r="K63" s="22" t="s">
        <v>50</v>
      </c>
    </row>
    <row r="64">
      <c r="A64" s="1">
        <v>9.0</v>
      </c>
      <c r="B64" s="1">
        <v>15.0</v>
      </c>
      <c r="E64" s="23">
        <v>8.0</v>
      </c>
      <c r="F64" s="23">
        <v>27.0</v>
      </c>
      <c r="G64" s="23" t="s">
        <v>51</v>
      </c>
      <c r="H64" s="23">
        <v>24.211</v>
      </c>
      <c r="I64" s="23" t="s">
        <v>52</v>
      </c>
      <c r="J64" s="23">
        <v>0.0</v>
      </c>
      <c r="K64" s="23" t="s">
        <v>53</v>
      </c>
    </row>
    <row r="65">
      <c r="A65" s="1">
        <v>10.0</v>
      </c>
      <c r="B65" s="1">
        <v>12.0</v>
      </c>
      <c r="E65" s="22">
        <v>9.0</v>
      </c>
      <c r="F65" s="22">
        <v>27.0</v>
      </c>
      <c r="G65" s="22" t="s">
        <v>54</v>
      </c>
      <c r="H65" s="22">
        <v>24.326</v>
      </c>
      <c r="I65" s="22" t="s">
        <v>55</v>
      </c>
      <c r="J65" s="22">
        <v>0.0</v>
      </c>
      <c r="K65" s="22" t="s">
        <v>56</v>
      </c>
    </row>
    <row r="66">
      <c r="A66" s="1">
        <v>11.0</v>
      </c>
      <c r="B66" s="1">
        <v>10.0</v>
      </c>
      <c r="E66" s="23">
        <v>10.0</v>
      </c>
      <c r="F66" s="23">
        <v>27.0</v>
      </c>
      <c r="G66" s="23" t="s">
        <v>57</v>
      </c>
      <c r="H66" s="23">
        <v>24.623</v>
      </c>
      <c r="I66" s="23" t="s">
        <v>58</v>
      </c>
      <c r="J66" s="23">
        <v>0.0</v>
      </c>
      <c r="K66" s="23" t="s">
        <v>59</v>
      </c>
    </row>
    <row r="67">
      <c r="A67" s="1">
        <v>12.0</v>
      </c>
      <c r="B67" s="1">
        <v>8.0</v>
      </c>
      <c r="E67" s="22">
        <v>11.0</v>
      </c>
      <c r="F67" s="22">
        <v>26.0</v>
      </c>
      <c r="G67" s="22" t="s">
        <v>60</v>
      </c>
      <c r="H67" s="22">
        <v>24.991</v>
      </c>
      <c r="I67" s="22" t="s">
        <v>61</v>
      </c>
      <c r="J67" s="22">
        <v>0.0</v>
      </c>
      <c r="K67" s="22" t="s">
        <v>62</v>
      </c>
    </row>
    <row r="68">
      <c r="A68" s="1">
        <v>13.0</v>
      </c>
      <c r="B68" s="1">
        <v>6.0</v>
      </c>
      <c r="E68" s="23">
        <v>12.0</v>
      </c>
      <c r="F68" s="23">
        <v>26.0</v>
      </c>
      <c r="G68" s="23" t="s">
        <v>63</v>
      </c>
      <c r="H68" s="23">
        <v>25.094</v>
      </c>
      <c r="I68" s="23" t="s">
        <v>64</v>
      </c>
      <c r="J68" s="23">
        <v>0.0</v>
      </c>
      <c r="K68" s="23" t="s">
        <v>22</v>
      </c>
    </row>
    <row r="69">
      <c r="A69" s="1">
        <v>14.0</v>
      </c>
      <c r="B69" s="1">
        <v>4.0</v>
      </c>
      <c r="E69" s="22">
        <v>13.0</v>
      </c>
      <c r="F69" s="22">
        <v>26.0</v>
      </c>
      <c r="G69" s="22" t="s">
        <v>65</v>
      </c>
      <c r="H69" s="22">
        <v>25.167</v>
      </c>
      <c r="I69" s="22" t="s">
        <v>66</v>
      </c>
      <c r="J69" s="22">
        <v>0.0</v>
      </c>
      <c r="K69" s="22" t="s">
        <v>67</v>
      </c>
    </row>
    <row r="70">
      <c r="A70" s="1">
        <v>15.0</v>
      </c>
      <c r="B70" s="1">
        <v>2.0</v>
      </c>
      <c r="E70" s="23">
        <v>14.0</v>
      </c>
      <c r="F70" s="23">
        <v>24.0</v>
      </c>
      <c r="G70" s="23" t="s">
        <v>68</v>
      </c>
      <c r="H70" s="23">
        <v>26.957</v>
      </c>
      <c r="I70" s="23" t="s">
        <v>69</v>
      </c>
      <c r="J70" s="23">
        <v>0.0</v>
      </c>
      <c r="K70" s="23" t="s">
        <v>21</v>
      </c>
    </row>
    <row r="71">
      <c r="A71" s="1">
        <v>16.0</v>
      </c>
      <c r="B71" s="1">
        <v>1.0</v>
      </c>
      <c r="E71" s="22">
        <v>15.0</v>
      </c>
      <c r="F71" s="22">
        <v>24.0</v>
      </c>
      <c r="G71" s="22" t="s">
        <v>70</v>
      </c>
      <c r="H71" s="22">
        <v>27.269</v>
      </c>
      <c r="I71" s="22" t="s">
        <v>71</v>
      </c>
      <c r="J71" s="22">
        <v>0.0</v>
      </c>
      <c r="K71" s="22" t="s">
        <v>72</v>
      </c>
    </row>
    <row r="72">
      <c r="A72" s="1">
        <v>17.0</v>
      </c>
      <c r="B72" s="1">
        <v>0.0</v>
      </c>
      <c r="E72" s="23">
        <v>16.0</v>
      </c>
      <c r="F72" s="23">
        <v>24.0</v>
      </c>
      <c r="G72" s="23" t="s">
        <v>73</v>
      </c>
      <c r="H72" s="23">
        <v>27.303</v>
      </c>
      <c r="I72" s="23" t="s">
        <v>74</v>
      </c>
      <c r="J72" s="23">
        <v>0.0</v>
      </c>
      <c r="K72" s="23" t="s">
        <v>75</v>
      </c>
    </row>
    <row r="73">
      <c r="E73" s="22">
        <v>17.0</v>
      </c>
      <c r="F73" s="22">
        <v>1.0</v>
      </c>
      <c r="G73" s="22">
        <v>43.106</v>
      </c>
      <c r="H73" s="22">
        <v>43.106</v>
      </c>
      <c r="I73" s="22" t="s">
        <v>76</v>
      </c>
      <c r="J73" s="22">
        <v>0.0</v>
      </c>
      <c r="K73" s="22" t="s">
        <v>77</v>
      </c>
    </row>
    <row r="74">
      <c r="E74" s="24"/>
    </row>
  </sheetData>
  <autoFilter ref="$A$2:$Q$52">
    <sortState ref="A2:Q52">
      <sortCondition descending="1" ref="D2:D52"/>
    </sortState>
  </autoFilter>
  <mergeCells count="7">
    <mergeCell ref="D1:E1"/>
    <mergeCell ref="F1:G1"/>
    <mergeCell ref="H1:I1"/>
    <mergeCell ref="J1:K1"/>
    <mergeCell ref="L1:M1"/>
    <mergeCell ref="O1:Q1"/>
    <mergeCell ref="A55:B5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19.75"/>
    <col hidden="1" min="18" max="19" width="12.63"/>
  </cols>
  <sheetData>
    <row r="1">
      <c r="A1" s="25"/>
      <c r="B1" s="25" t="s">
        <v>78</v>
      </c>
    </row>
    <row r="2">
      <c r="A2" s="1" t="s">
        <v>79</v>
      </c>
      <c r="B2" s="26" t="str">
        <f t="shared" ref="B2:B4" si="1">Index(indirect("Main!$A$3:$A$52"),Match(C2,indirect("Main!$Q$3:$Q$52"),0))</f>
        <v>BatMobile</v>
      </c>
      <c r="C2" s="1">
        <f t="array" ref="C2">Max(indirect("Main!$Q$3:$Q$52"))</f>
        <v>794</v>
      </c>
      <c r="R2" s="1" t="s">
        <v>80</v>
      </c>
      <c r="S2" s="1" t="s">
        <v>81</v>
      </c>
    </row>
    <row r="3">
      <c r="A3" s="1" t="s">
        <v>82</v>
      </c>
      <c r="B3" s="26" t="str">
        <f t="shared" si="1"/>
        <v>Totes Mah Goats</v>
      </c>
      <c r="C3" s="1">
        <f t="shared" ref="C3:C4" si="2">Maxifs(indirect("Main!$Q$3:$Q$52"),indirect("Main!$Q$3:$Q$52"),("&lt;" &amp;C2 &amp; ""))</f>
        <v>764</v>
      </c>
      <c r="G3" s="25" t="s">
        <v>2</v>
      </c>
      <c r="J3" s="25" t="s">
        <v>6</v>
      </c>
      <c r="R3" s="26" t="s">
        <v>83</v>
      </c>
      <c r="S3" s="1" t="s">
        <v>84</v>
      </c>
    </row>
    <row r="4">
      <c r="A4" s="1" t="s">
        <v>85</v>
      </c>
      <c r="B4" s="26" t="str">
        <f t="shared" si="1"/>
        <v>Fast Food Cart</v>
      </c>
      <c r="C4" s="1">
        <f t="shared" si="2"/>
        <v>491</v>
      </c>
      <c r="F4" s="1" t="s">
        <v>79</v>
      </c>
      <c r="G4" s="27" t="str">
        <f t="array" ref="G4">iferror(indirect("'"&amp;G3&amp;"'!B1"),"")</f>
        <v>BatMobile</v>
      </c>
      <c r="I4" s="1" t="s">
        <v>79</v>
      </c>
      <c r="J4" s="27" t="str">
        <f t="array" ref="J4">iferror(indirect("'"&amp;J3&amp;"'!B1"),"")</f>
        <v>BatMobile</v>
      </c>
      <c r="R4" s="26" t="s">
        <v>86</v>
      </c>
      <c r="S4" s="1" t="s">
        <v>87</v>
      </c>
    </row>
    <row r="5">
      <c r="F5" s="1" t="s">
        <v>82</v>
      </c>
      <c r="G5" s="27" t="str">
        <f t="array" ref="G5">iferror(indirect("'"&amp;G3&amp;"'!C1"),"")</f>
        <v>Fast Food Cart</v>
      </c>
      <c r="I5" s="1" t="s">
        <v>82</v>
      </c>
      <c r="J5" s="27" t="str">
        <f t="array" ref="J5">iferror(indirect("'"&amp;J3&amp;"'!C1"),"")</f>
        <v>Lazy GT</v>
      </c>
      <c r="R5" s="26" t="s">
        <v>88</v>
      </c>
      <c r="S5" s="1" t="s">
        <v>89</v>
      </c>
    </row>
    <row r="6">
      <c r="A6" s="25"/>
      <c r="B6" s="25" t="s">
        <v>90</v>
      </c>
      <c r="F6" s="1" t="s">
        <v>85</v>
      </c>
      <c r="G6" s="27" t="str">
        <f t="array" ref="G6">iferror(indirect("'"&amp;G3&amp;"'!D1"),"")</f>
        <v>Totes Mah Goats</v>
      </c>
      <c r="I6" s="1" t="s">
        <v>85</v>
      </c>
      <c r="J6" s="27" t="str">
        <f t="array" ref="J6">iferror(indirect("'"&amp;J3&amp;"'!D1"),"")</f>
        <v>Fast Food Cart</v>
      </c>
      <c r="R6" s="26" t="s">
        <v>91</v>
      </c>
      <c r="S6" s="1" t="s">
        <v>92</v>
      </c>
    </row>
    <row r="7">
      <c r="A7" s="1" t="s">
        <v>79</v>
      </c>
      <c r="B7" s="26" t="str">
        <f t="shared" ref="B7:B9" si="3">Index(indirect("Main!$A$3:$A$52"),Match(C7,indirect("Main!$O$3:$O$52"),0))</f>
        <v>BatMobile</v>
      </c>
      <c r="C7" s="1">
        <f t="array" ref="C7">Max(indirect("Main!$O$3:$O$52"))</f>
        <v>343</v>
      </c>
      <c r="R7" s="26" t="s">
        <v>93</v>
      </c>
      <c r="S7" s="1" t="s">
        <v>94</v>
      </c>
    </row>
    <row r="8">
      <c r="A8" s="1" t="s">
        <v>82</v>
      </c>
      <c r="B8" s="26" t="str">
        <f t="shared" si="3"/>
        <v>Fast Food Cart</v>
      </c>
      <c r="C8" s="1">
        <f t="shared" ref="C8:C9" si="4">Maxifs(indirect("Main!$O$3:$O$52"),indirect("Main!$O$3:$O$52"),("&lt;" &amp;C7 &amp; ""))</f>
        <v>281</v>
      </c>
      <c r="G8" s="25" t="s">
        <v>3</v>
      </c>
    </row>
    <row r="9">
      <c r="A9" s="1" t="s">
        <v>85</v>
      </c>
      <c r="B9" s="26" t="str">
        <f t="shared" si="3"/>
        <v>Totes Mah Goats</v>
      </c>
      <c r="C9" s="1">
        <f t="shared" si="4"/>
        <v>264</v>
      </c>
      <c r="F9" s="1" t="s">
        <v>79</v>
      </c>
      <c r="G9" s="27" t="str">
        <f t="array" ref="G9">iferror(indirect("'"&amp;G8&amp;"'!B1"),"")</f>
        <v>Totes Mah Goats</v>
      </c>
      <c r="I9" s="28"/>
      <c r="J9" s="29" t="s">
        <v>95</v>
      </c>
      <c r="K9" s="1" t="s">
        <v>96</v>
      </c>
    </row>
    <row r="10">
      <c r="F10" s="1" t="s">
        <v>82</v>
      </c>
      <c r="G10" s="27" t="str">
        <f t="array" ref="G10">iferror(indirect("'"&amp;G8&amp;"'!C1"),"")</f>
        <v>Fast Food Cart</v>
      </c>
      <c r="I10" s="30" t="s">
        <v>97</v>
      </c>
      <c r="J10" s="28" t="str">
        <f t="array" ref="J10">Index(indirect("'Relay'!I3:I8"),Match(1,indirect("'Relay'!K3:K8"),0))</f>
        <v>Orange</v>
      </c>
    </row>
    <row r="11">
      <c r="F11" s="1" t="s">
        <v>85</v>
      </c>
      <c r="G11" s="27" t="str">
        <f t="array" ref="G11">iferror(indirect("'"&amp;G8&amp;"'!D1"),"")</f>
        <v>BatMobile</v>
      </c>
      <c r="J11" s="31" t="str">
        <f t="array" ref="J11">OFFSET(indirect("'Relay'!"&amp; index($S$2:$S$7, Match($J$10,$R$2:$R$7,0))),2,0)</f>
        <v/>
      </c>
    </row>
    <row r="12">
      <c r="A12" s="25"/>
      <c r="B12" s="25" t="s">
        <v>98</v>
      </c>
      <c r="J12" s="31" t="str">
        <f t="array" ref="J12">OFFSET(indirect("'Relay'!"&amp; index($S$2:$S$7, Match($J$10,$R$2:$R$7,0))),3,0)</f>
        <v/>
      </c>
    </row>
    <row r="13">
      <c r="A13" s="1" t="s">
        <v>79</v>
      </c>
      <c r="B13" s="26" t="str">
        <f t="shared" ref="B13:B15" si="5">Index(indirect("Main!$A$3:$A$52"),Match(C13,indirect("Main!$P$3:$P$52"),0))</f>
        <v>Totes Mah Goats</v>
      </c>
      <c r="C13" s="1">
        <f t="array" ref="C13">Max(indirect("Main!$P$3:$P$52"))</f>
        <v>500</v>
      </c>
      <c r="G13" s="25" t="s">
        <v>4</v>
      </c>
      <c r="J13" s="31" t="str">
        <f t="array" ref="J13">OFFSET(indirect("'Relay'!"&amp; index($S$2:$S$7, Match($J$10,$R$2:$R$7,0))),4,0)</f>
        <v/>
      </c>
    </row>
    <row r="14">
      <c r="A14" s="1" t="s">
        <v>82</v>
      </c>
      <c r="B14" s="26" t="str">
        <f t="shared" si="5"/>
        <v>BatMobile</v>
      </c>
      <c r="C14" s="1">
        <f t="shared" ref="C14:C15" si="6">Maxifs(indirect("Main!$P$3:$P$52"),indirect("Main!$P$3:$P$52"),("&lt;" &amp;C13 &amp; ""))</f>
        <v>451</v>
      </c>
      <c r="F14" s="1" t="s">
        <v>79</v>
      </c>
      <c r="G14" s="27" t="str">
        <f t="array" ref="G14">iferror(indirect("'"&amp;G13&amp;"'!B1"),"")</f>
        <v>BatMobile</v>
      </c>
      <c r="J14" s="31" t="str">
        <f t="array" ref="J14">OFFSET(indirect("'Relay'!"&amp; index($S$2:$S$7, Match($J$10,$R$2:$R$7,0))),5,0)</f>
        <v/>
      </c>
    </row>
    <row r="15">
      <c r="A15" s="1" t="s">
        <v>85</v>
      </c>
      <c r="B15" s="26" t="str">
        <f t="shared" si="5"/>
        <v>Fast Food Cart</v>
      </c>
      <c r="C15" s="1">
        <f t="shared" si="6"/>
        <v>210</v>
      </c>
      <c r="F15" s="1" t="s">
        <v>82</v>
      </c>
      <c r="G15" s="27" t="str">
        <f t="array" ref="G15">iferror(indirect("'"&amp;G13&amp;"'!C1"),"")</f>
        <v>Mini Mouse</v>
      </c>
      <c r="J15" s="31" t="str">
        <f t="array" ref="J15">OFFSET(indirect("'Relay'!"&amp; index($S$2:$S$7, Match($J$10,$R$2:$R$7,0))),6,0)</f>
        <v/>
      </c>
    </row>
    <row r="16">
      <c r="F16" s="1" t="s">
        <v>85</v>
      </c>
      <c r="G16" s="27" t="str">
        <f t="array" ref="G16">iferror(indirect("'"&amp;G13&amp;"'!D1"),"")</f>
        <v>John Deer</v>
      </c>
      <c r="J16" s="31" t="str">
        <f t="array" ref="J16">OFFSET(indirect("'Relay'!"&amp; index($S$2:$S$7, Match($J$10,$R$2:$R$7,0))),7,0)</f>
        <v/>
      </c>
    </row>
    <row r="17">
      <c r="J17" s="31" t="str">
        <f t="array" ref="J17">OFFSET(indirect("'Relay'!"&amp; index($S$2:$S$7, Match($J$10,$R$2:$R$7,0))),8,0)</f>
        <v/>
      </c>
    </row>
    <row r="18">
      <c r="G18" s="25" t="s">
        <v>5</v>
      </c>
      <c r="J18" s="31" t="str">
        <f t="array" ref="J18">OFFSET(indirect("'Relay'!"&amp; index($S$2:$S$7, Match($J$10,$R$2:$R$7,0))),9,0)</f>
        <v/>
      </c>
    </row>
    <row r="19">
      <c r="F19" s="1" t="s">
        <v>79</v>
      </c>
      <c r="G19" s="27" t="str">
        <f t="array" ref="G19">iferror(indirect("'"&amp;G18&amp;"'!B1"),"")</f>
        <v>Totes Mah Goats</v>
      </c>
      <c r="J19" s="31" t="str">
        <f t="array" ref="J19">OFFSET(indirect("'Relay'!"&amp; index($S$2:$S$7, Match($J$10,$R$2:$R$7,0))),10,0)</f>
        <v/>
      </c>
    </row>
    <row r="20">
      <c r="F20" s="1" t="s">
        <v>82</v>
      </c>
      <c r="G20" s="27" t="str">
        <f t="array" ref="G20">iferror(indirect("'"&amp;G18&amp;"'!C1"),"")</f>
        <v>BatMobile</v>
      </c>
      <c r="J20" s="31" t="str">
        <f t="array" ref="J20">OFFSET(indirect("'Relay'!"&amp; index($S$2:$S$7, Match($J$10,$R$2:$R$7,0))),11,0)</f>
        <v/>
      </c>
    </row>
    <row r="21">
      <c r="F21" s="1" t="s">
        <v>85</v>
      </c>
      <c r="G21" s="27" t="str">
        <f t="array" ref="G21">iferror(indirect("'"&amp;G18&amp;"'!D1"),"")</f>
        <v>Fast Food Cart</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25"/>
  </cols>
  <sheetData>
    <row r="1">
      <c r="C1" s="32"/>
      <c r="D1" s="32"/>
      <c r="E1" s="33" t="s">
        <v>99</v>
      </c>
      <c r="J1" s="32"/>
    </row>
    <row r="2">
      <c r="A2" s="2" t="s">
        <v>9</v>
      </c>
      <c r="B2" s="2" t="s">
        <v>10</v>
      </c>
      <c r="C2" s="34" t="s">
        <v>100</v>
      </c>
      <c r="D2" s="34" t="s">
        <v>101</v>
      </c>
      <c r="E2" s="33">
        <v>1.0</v>
      </c>
      <c r="F2" s="33">
        <v>2.0</v>
      </c>
      <c r="G2" s="33">
        <v>3.0</v>
      </c>
      <c r="H2" s="33">
        <v>4.0</v>
      </c>
      <c r="I2" s="33">
        <v>5.0</v>
      </c>
      <c r="J2" s="35" t="s">
        <v>102</v>
      </c>
    </row>
    <row r="3">
      <c r="A3" s="12"/>
      <c r="B3" s="11"/>
      <c r="C3" s="36"/>
      <c r="D3" s="36"/>
      <c r="E3" s="37"/>
      <c r="F3" s="37"/>
      <c r="G3" s="37"/>
      <c r="H3" s="37"/>
      <c r="I3" s="16"/>
      <c r="J3" s="17" t="str">
        <f t="shared" ref="J3:J52" si="1">if(NOT(A3=""),IF(sum(E3:I3)=0,999,min(E3:I3)),"")</f>
        <v/>
      </c>
    </row>
    <row r="4">
      <c r="A4" s="12"/>
      <c r="B4" s="11"/>
      <c r="C4" s="36"/>
      <c r="D4" s="36"/>
      <c r="E4" s="37"/>
      <c r="F4" s="37"/>
      <c r="G4" s="37"/>
      <c r="H4" s="37"/>
      <c r="I4" s="38"/>
      <c r="J4" s="17" t="str">
        <f t="shared" si="1"/>
        <v/>
      </c>
    </row>
    <row r="5">
      <c r="A5" s="12"/>
      <c r="B5" s="11"/>
      <c r="C5" s="36"/>
      <c r="D5" s="36"/>
      <c r="E5" s="37"/>
      <c r="F5" s="37"/>
      <c r="G5" s="37"/>
      <c r="H5" s="37"/>
      <c r="I5" s="37"/>
      <c r="J5" s="17" t="str">
        <f t="shared" si="1"/>
        <v/>
      </c>
    </row>
    <row r="6">
      <c r="A6" s="12"/>
      <c r="B6" s="11"/>
      <c r="C6" s="36"/>
      <c r="D6" s="36"/>
      <c r="E6" s="37"/>
      <c r="F6" s="37"/>
      <c r="G6" s="37"/>
      <c r="H6" s="37"/>
      <c r="I6" s="16"/>
      <c r="J6" s="17" t="str">
        <f t="shared" si="1"/>
        <v/>
      </c>
    </row>
    <row r="7">
      <c r="A7" s="12"/>
      <c r="B7" s="11"/>
      <c r="C7" s="36"/>
      <c r="D7" s="36"/>
      <c r="E7" s="37"/>
      <c r="F7" s="37"/>
      <c r="G7" s="37"/>
      <c r="H7" s="16"/>
      <c r="I7" s="16"/>
      <c r="J7" s="17" t="str">
        <f t="shared" si="1"/>
        <v/>
      </c>
    </row>
    <row r="8">
      <c r="A8" s="12"/>
      <c r="B8" s="11"/>
      <c r="C8" s="36"/>
      <c r="D8" s="36"/>
      <c r="E8" s="37"/>
      <c r="F8" s="37"/>
      <c r="G8" s="37"/>
      <c r="H8" s="16"/>
      <c r="I8" s="16"/>
      <c r="J8" s="17" t="str">
        <f t="shared" si="1"/>
        <v/>
      </c>
    </row>
    <row r="9">
      <c r="A9" s="12"/>
      <c r="B9" s="11"/>
      <c r="C9" s="36"/>
      <c r="D9" s="36"/>
      <c r="E9" s="37"/>
      <c r="F9" s="37"/>
      <c r="G9" s="37"/>
      <c r="H9" s="16"/>
      <c r="I9" s="16"/>
      <c r="J9" s="17" t="str">
        <f t="shared" si="1"/>
        <v/>
      </c>
    </row>
    <row r="10">
      <c r="A10" s="12"/>
      <c r="B10" s="11"/>
      <c r="C10" s="36"/>
      <c r="D10" s="36"/>
      <c r="E10" s="37"/>
      <c r="F10" s="37"/>
      <c r="G10" s="37"/>
      <c r="H10" s="16"/>
      <c r="I10" s="16"/>
      <c r="J10" s="17" t="str">
        <f t="shared" si="1"/>
        <v/>
      </c>
    </row>
    <row r="11">
      <c r="A11" s="12"/>
      <c r="B11" s="11"/>
      <c r="C11" s="36"/>
      <c r="D11" s="36"/>
      <c r="E11" s="37"/>
      <c r="F11" s="37"/>
      <c r="G11" s="16"/>
      <c r="H11" s="16"/>
      <c r="I11" s="16"/>
      <c r="J11" s="17" t="str">
        <f t="shared" si="1"/>
        <v/>
      </c>
    </row>
    <row r="12">
      <c r="A12" s="12"/>
      <c r="B12" s="11"/>
      <c r="C12" s="36"/>
      <c r="D12" s="36"/>
      <c r="E12" s="38"/>
      <c r="F12" s="37"/>
      <c r="G12" s="16"/>
      <c r="H12" s="16"/>
      <c r="I12" s="16"/>
      <c r="J12" s="17" t="str">
        <f t="shared" si="1"/>
        <v/>
      </c>
    </row>
    <row r="13">
      <c r="A13" s="12"/>
      <c r="B13" s="11"/>
      <c r="C13" s="14"/>
      <c r="D13" s="14"/>
      <c r="E13" s="38"/>
      <c r="F13" s="16"/>
      <c r="G13" s="16"/>
      <c r="H13" s="16"/>
      <c r="I13" s="16"/>
      <c r="J13" s="17" t="str">
        <f t="shared" si="1"/>
        <v/>
      </c>
    </row>
    <row r="14">
      <c r="A14" s="12"/>
      <c r="B14" s="11"/>
      <c r="C14" s="14"/>
      <c r="D14" s="14"/>
      <c r="E14" s="38"/>
      <c r="F14" s="16"/>
      <c r="G14" s="16"/>
      <c r="H14" s="16"/>
      <c r="I14" s="16"/>
      <c r="J14" s="17" t="str">
        <f t="shared" si="1"/>
        <v/>
      </c>
    </row>
    <row r="15">
      <c r="A15" s="12"/>
      <c r="B15" s="11"/>
      <c r="C15" s="14"/>
      <c r="D15" s="14"/>
      <c r="E15" s="38"/>
      <c r="F15" s="16"/>
      <c r="G15" s="16"/>
      <c r="H15" s="16"/>
      <c r="I15" s="16"/>
      <c r="J15" s="17" t="str">
        <f t="shared" si="1"/>
        <v/>
      </c>
    </row>
    <row r="16">
      <c r="A16" s="12"/>
      <c r="B16" s="11"/>
      <c r="C16" s="14"/>
      <c r="D16" s="14"/>
      <c r="E16" s="38"/>
      <c r="F16" s="16"/>
      <c r="G16" s="16"/>
      <c r="H16" s="16"/>
      <c r="I16" s="16"/>
      <c r="J16" s="17" t="str">
        <f t="shared" si="1"/>
        <v/>
      </c>
    </row>
    <row r="17">
      <c r="A17" s="12"/>
      <c r="B17" s="11"/>
      <c r="C17" s="14"/>
      <c r="D17" s="14"/>
      <c r="E17" s="38"/>
      <c r="F17" s="16"/>
      <c r="G17" s="16"/>
      <c r="H17" s="16"/>
      <c r="I17" s="16"/>
      <c r="J17" s="17" t="str">
        <f t="shared" si="1"/>
        <v/>
      </c>
    </row>
    <row r="18">
      <c r="A18" s="12"/>
      <c r="B18" s="11"/>
      <c r="C18" s="14"/>
      <c r="D18" s="14"/>
      <c r="E18" s="38"/>
      <c r="F18" s="16"/>
      <c r="G18" s="16"/>
      <c r="H18" s="16"/>
      <c r="I18" s="16"/>
      <c r="J18" s="17" t="str">
        <f t="shared" si="1"/>
        <v/>
      </c>
    </row>
    <row r="19">
      <c r="A19" s="12"/>
      <c r="B19" s="11"/>
      <c r="C19" s="14"/>
      <c r="D19" s="14"/>
      <c r="E19" s="38"/>
      <c r="F19" s="16"/>
      <c r="G19" s="16"/>
      <c r="H19" s="16"/>
      <c r="I19" s="16"/>
      <c r="J19" s="17" t="str">
        <f t="shared" si="1"/>
        <v/>
      </c>
    </row>
    <row r="20">
      <c r="A20" s="11"/>
      <c r="B20" s="11"/>
      <c r="C20" s="14"/>
      <c r="D20" s="14"/>
      <c r="E20" s="16"/>
      <c r="F20" s="16"/>
      <c r="G20" s="16"/>
      <c r="H20" s="16"/>
      <c r="I20" s="16"/>
      <c r="J20" s="17" t="str">
        <f t="shared" si="1"/>
        <v/>
      </c>
    </row>
    <row r="21">
      <c r="A21" s="11"/>
      <c r="B21" s="11"/>
      <c r="C21" s="14"/>
      <c r="D21" s="14"/>
      <c r="E21" s="16"/>
      <c r="F21" s="16"/>
      <c r="G21" s="16"/>
      <c r="H21" s="16"/>
      <c r="I21" s="16"/>
      <c r="J21" s="17" t="str">
        <f t="shared" si="1"/>
        <v/>
      </c>
    </row>
    <row r="22">
      <c r="A22" s="11"/>
      <c r="B22" s="11"/>
      <c r="C22" s="14"/>
      <c r="D22" s="14"/>
      <c r="E22" s="16"/>
      <c r="F22" s="16"/>
      <c r="G22" s="16"/>
      <c r="H22" s="16"/>
      <c r="I22" s="16"/>
      <c r="J22" s="17" t="str">
        <f t="shared" si="1"/>
        <v/>
      </c>
    </row>
    <row r="23">
      <c r="A23" s="11"/>
      <c r="B23" s="11"/>
      <c r="C23" s="14"/>
      <c r="D23" s="14"/>
      <c r="E23" s="16"/>
      <c r="F23" s="16"/>
      <c r="G23" s="16"/>
      <c r="H23" s="16"/>
      <c r="I23" s="16"/>
      <c r="J23" s="17" t="str">
        <f t="shared" si="1"/>
        <v/>
      </c>
    </row>
    <row r="24">
      <c r="A24" s="11"/>
      <c r="B24" s="11"/>
      <c r="C24" s="14"/>
      <c r="D24" s="14"/>
      <c r="E24" s="16"/>
      <c r="F24" s="16"/>
      <c r="G24" s="16"/>
      <c r="H24" s="16"/>
      <c r="I24" s="16"/>
      <c r="J24" s="17" t="str">
        <f t="shared" si="1"/>
        <v/>
      </c>
    </row>
    <row r="25">
      <c r="A25" s="11"/>
      <c r="B25" s="11"/>
      <c r="C25" s="14"/>
      <c r="D25" s="14"/>
      <c r="E25" s="16"/>
      <c r="F25" s="16"/>
      <c r="G25" s="16"/>
      <c r="H25" s="16"/>
      <c r="I25" s="16"/>
      <c r="J25" s="17" t="str">
        <f t="shared" si="1"/>
        <v/>
      </c>
    </row>
    <row r="26">
      <c r="A26" s="11"/>
      <c r="B26" s="11"/>
      <c r="C26" s="14"/>
      <c r="D26" s="14"/>
      <c r="E26" s="16"/>
      <c r="F26" s="16"/>
      <c r="G26" s="16"/>
      <c r="H26" s="16"/>
      <c r="I26" s="16"/>
      <c r="J26" s="17" t="str">
        <f t="shared" si="1"/>
        <v/>
      </c>
    </row>
    <row r="27">
      <c r="A27" s="11"/>
      <c r="B27" s="11"/>
      <c r="C27" s="14"/>
      <c r="D27" s="14"/>
      <c r="E27" s="16"/>
      <c r="F27" s="16"/>
      <c r="G27" s="16"/>
      <c r="H27" s="16"/>
      <c r="I27" s="16"/>
      <c r="J27" s="17" t="str">
        <f t="shared" si="1"/>
        <v/>
      </c>
    </row>
    <row r="28">
      <c r="A28" s="11"/>
      <c r="B28" s="11"/>
      <c r="C28" s="14"/>
      <c r="D28" s="14"/>
      <c r="E28" s="16"/>
      <c r="F28" s="16"/>
      <c r="G28" s="16"/>
      <c r="H28" s="16"/>
      <c r="I28" s="16"/>
      <c r="J28" s="17" t="str">
        <f t="shared" si="1"/>
        <v/>
      </c>
    </row>
    <row r="29">
      <c r="A29" s="11"/>
      <c r="B29" s="11"/>
      <c r="C29" s="14"/>
      <c r="D29" s="14"/>
      <c r="E29" s="16"/>
      <c r="F29" s="16"/>
      <c r="G29" s="16"/>
      <c r="H29" s="16"/>
      <c r="I29" s="16"/>
      <c r="J29" s="17" t="str">
        <f t="shared" si="1"/>
        <v/>
      </c>
    </row>
    <row r="30">
      <c r="A30" s="11"/>
      <c r="B30" s="11"/>
      <c r="C30" s="14"/>
      <c r="D30" s="14"/>
      <c r="E30" s="16"/>
      <c r="F30" s="16"/>
      <c r="G30" s="16"/>
      <c r="H30" s="16"/>
      <c r="I30" s="16"/>
      <c r="J30" s="17" t="str">
        <f t="shared" si="1"/>
        <v/>
      </c>
    </row>
    <row r="31">
      <c r="A31" s="11"/>
      <c r="B31" s="11"/>
      <c r="C31" s="14"/>
      <c r="D31" s="14"/>
      <c r="E31" s="16"/>
      <c r="F31" s="16"/>
      <c r="G31" s="16"/>
      <c r="H31" s="16"/>
      <c r="I31" s="16"/>
      <c r="J31" s="17" t="str">
        <f t="shared" si="1"/>
        <v/>
      </c>
    </row>
    <row r="32">
      <c r="A32" s="11"/>
      <c r="B32" s="11"/>
      <c r="C32" s="14"/>
      <c r="D32" s="14"/>
      <c r="E32" s="16"/>
      <c r="F32" s="16"/>
      <c r="G32" s="16"/>
      <c r="H32" s="16"/>
      <c r="I32" s="16"/>
      <c r="J32" s="17" t="str">
        <f t="shared" si="1"/>
        <v/>
      </c>
    </row>
    <row r="33">
      <c r="A33" s="11"/>
      <c r="B33" s="11"/>
      <c r="C33" s="14"/>
      <c r="D33" s="14"/>
      <c r="E33" s="16"/>
      <c r="F33" s="16"/>
      <c r="G33" s="16"/>
      <c r="H33" s="16"/>
      <c r="I33" s="16"/>
      <c r="J33" s="17" t="str">
        <f t="shared" si="1"/>
        <v/>
      </c>
    </row>
    <row r="34">
      <c r="A34" s="11"/>
      <c r="B34" s="11"/>
      <c r="C34" s="14"/>
      <c r="D34" s="14"/>
      <c r="E34" s="16"/>
      <c r="F34" s="16"/>
      <c r="G34" s="16"/>
      <c r="H34" s="16"/>
      <c r="I34" s="16"/>
      <c r="J34" s="17" t="str">
        <f t="shared" si="1"/>
        <v/>
      </c>
    </row>
    <row r="35">
      <c r="A35" s="11"/>
      <c r="B35" s="11"/>
      <c r="C35" s="14"/>
      <c r="D35" s="14"/>
      <c r="E35" s="16"/>
      <c r="F35" s="16"/>
      <c r="G35" s="16"/>
      <c r="H35" s="16"/>
      <c r="I35" s="16"/>
      <c r="J35" s="17" t="str">
        <f t="shared" si="1"/>
        <v/>
      </c>
    </row>
    <row r="36">
      <c r="A36" s="11"/>
      <c r="B36" s="11"/>
      <c r="C36" s="14"/>
      <c r="D36" s="14"/>
      <c r="E36" s="16"/>
      <c r="F36" s="16"/>
      <c r="G36" s="16"/>
      <c r="H36" s="16"/>
      <c r="I36" s="16"/>
      <c r="J36" s="17" t="str">
        <f t="shared" si="1"/>
        <v/>
      </c>
    </row>
    <row r="37">
      <c r="A37" s="11"/>
      <c r="B37" s="11"/>
      <c r="C37" s="14"/>
      <c r="D37" s="14"/>
      <c r="E37" s="16"/>
      <c r="F37" s="16"/>
      <c r="G37" s="16"/>
      <c r="H37" s="16"/>
      <c r="I37" s="16"/>
      <c r="J37" s="17" t="str">
        <f t="shared" si="1"/>
        <v/>
      </c>
    </row>
    <row r="38">
      <c r="A38" s="11"/>
      <c r="B38" s="11"/>
      <c r="C38" s="14"/>
      <c r="D38" s="14"/>
      <c r="E38" s="16"/>
      <c r="F38" s="16"/>
      <c r="G38" s="16"/>
      <c r="H38" s="16"/>
      <c r="I38" s="16"/>
      <c r="J38" s="17" t="str">
        <f t="shared" si="1"/>
        <v/>
      </c>
    </row>
    <row r="39">
      <c r="A39" s="11"/>
      <c r="B39" s="11"/>
      <c r="C39" s="14"/>
      <c r="D39" s="14"/>
      <c r="E39" s="16"/>
      <c r="F39" s="16"/>
      <c r="G39" s="16"/>
      <c r="H39" s="16"/>
      <c r="I39" s="16"/>
      <c r="J39" s="17" t="str">
        <f t="shared" si="1"/>
        <v/>
      </c>
    </row>
    <row r="40">
      <c r="A40" s="11"/>
      <c r="B40" s="11"/>
      <c r="C40" s="14"/>
      <c r="D40" s="14"/>
      <c r="E40" s="16"/>
      <c r="F40" s="16"/>
      <c r="G40" s="16"/>
      <c r="H40" s="16"/>
      <c r="I40" s="16"/>
      <c r="J40" s="17" t="str">
        <f t="shared" si="1"/>
        <v/>
      </c>
    </row>
    <row r="41">
      <c r="A41" s="11"/>
      <c r="B41" s="11"/>
      <c r="C41" s="14"/>
      <c r="D41" s="14"/>
      <c r="E41" s="16"/>
      <c r="F41" s="16"/>
      <c r="G41" s="16"/>
      <c r="H41" s="16"/>
      <c r="I41" s="16"/>
      <c r="J41" s="17" t="str">
        <f t="shared" si="1"/>
        <v/>
      </c>
    </row>
    <row r="42">
      <c r="A42" s="11"/>
      <c r="B42" s="11"/>
      <c r="C42" s="14"/>
      <c r="D42" s="14"/>
      <c r="E42" s="16"/>
      <c r="F42" s="16"/>
      <c r="G42" s="16"/>
      <c r="H42" s="16"/>
      <c r="I42" s="16"/>
      <c r="J42" s="17" t="str">
        <f t="shared" si="1"/>
        <v/>
      </c>
    </row>
    <row r="43">
      <c r="A43" s="11"/>
      <c r="B43" s="11"/>
      <c r="C43" s="14"/>
      <c r="D43" s="14"/>
      <c r="E43" s="16"/>
      <c r="F43" s="16"/>
      <c r="G43" s="16"/>
      <c r="H43" s="16"/>
      <c r="I43" s="16"/>
      <c r="J43" s="17" t="str">
        <f t="shared" si="1"/>
        <v/>
      </c>
    </row>
    <row r="44">
      <c r="A44" s="11"/>
      <c r="B44" s="11"/>
      <c r="C44" s="14"/>
      <c r="D44" s="14"/>
      <c r="E44" s="16"/>
      <c r="F44" s="16"/>
      <c r="G44" s="16"/>
      <c r="H44" s="16"/>
      <c r="I44" s="16"/>
      <c r="J44" s="17" t="str">
        <f t="shared" si="1"/>
        <v/>
      </c>
    </row>
    <row r="45">
      <c r="A45" s="11"/>
      <c r="B45" s="11"/>
      <c r="C45" s="14"/>
      <c r="D45" s="14"/>
      <c r="E45" s="16"/>
      <c r="F45" s="16"/>
      <c r="G45" s="16"/>
      <c r="H45" s="16"/>
      <c r="I45" s="16"/>
      <c r="J45" s="17" t="str">
        <f t="shared" si="1"/>
        <v/>
      </c>
    </row>
    <row r="46">
      <c r="A46" s="11"/>
      <c r="B46" s="11"/>
      <c r="C46" s="14"/>
      <c r="D46" s="14"/>
      <c r="E46" s="16"/>
      <c r="F46" s="16"/>
      <c r="G46" s="16"/>
      <c r="H46" s="16"/>
      <c r="I46" s="16"/>
      <c r="J46" s="17" t="str">
        <f t="shared" si="1"/>
        <v/>
      </c>
    </row>
    <row r="47">
      <c r="A47" s="11"/>
      <c r="B47" s="11"/>
      <c r="C47" s="14"/>
      <c r="D47" s="14"/>
      <c r="E47" s="16"/>
      <c r="F47" s="16"/>
      <c r="G47" s="16"/>
      <c r="H47" s="16"/>
      <c r="I47" s="16"/>
      <c r="J47" s="17" t="str">
        <f t="shared" si="1"/>
        <v/>
      </c>
    </row>
    <row r="48">
      <c r="A48" s="11"/>
      <c r="B48" s="11"/>
      <c r="C48" s="14"/>
      <c r="D48" s="14"/>
      <c r="E48" s="16"/>
      <c r="F48" s="16"/>
      <c r="G48" s="16"/>
      <c r="H48" s="16"/>
      <c r="I48" s="16"/>
      <c r="J48" s="17" t="str">
        <f t="shared" si="1"/>
        <v/>
      </c>
    </row>
    <row r="49">
      <c r="A49" s="11"/>
      <c r="B49" s="11"/>
      <c r="C49" s="14"/>
      <c r="D49" s="14"/>
      <c r="E49" s="16"/>
      <c r="F49" s="16"/>
      <c r="G49" s="16"/>
      <c r="H49" s="16"/>
      <c r="I49" s="16"/>
      <c r="J49" s="17" t="str">
        <f t="shared" si="1"/>
        <v/>
      </c>
    </row>
    <row r="50">
      <c r="A50" s="11"/>
      <c r="B50" s="11"/>
      <c r="C50" s="14"/>
      <c r="D50" s="14"/>
      <c r="E50" s="16"/>
      <c r="F50" s="16"/>
      <c r="G50" s="16"/>
      <c r="H50" s="16"/>
      <c r="I50" s="16"/>
      <c r="J50" s="17" t="str">
        <f t="shared" si="1"/>
        <v/>
      </c>
    </row>
    <row r="51">
      <c r="A51" s="11"/>
      <c r="B51" s="11"/>
      <c r="C51" s="14"/>
      <c r="D51" s="14"/>
      <c r="E51" s="16"/>
      <c r="F51" s="16"/>
      <c r="G51" s="16"/>
      <c r="H51" s="16"/>
      <c r="I51" s="16"/>
      <c r="J51" s="17" t="str">
        <f t="shared" si="1"/>
        <v/>
      </c>
    </row>
    <row r="52">
      <c r="A52" s="11"/>
      <c r="B52" s="11"/>
      <c r="C52" s="14"/>
      <c r="D52" s="14"/>
      <c r="E52" s="16"/>
      <c r="F52" s="16"/>
      <c r="G52" s="16"/>
      <c r="H52" s="16"/>
      <c r="I52" s="16"/>
      <c r="J52" s="17" t="str">
        <f t="shared" si="1"/>
        <v/>
      </c>
    </row>
  </sheetData>
  <autoFilter ref="$A$2:$J$52">
    <sortState ref="A2:J52">
      <sortCondition ref="J2:J52"/>
    </sortState>
  </autoFilter>
  <mergeCells count="1">
    <mergeCell ref="E1:I1"/>
  </mergeCells>
  <dataValidations>
    <dataValidation type="list" allowBlank="1" showErrorMessage="1" sqref="C3:D52">
      <formula1>"Passed,Not Passed,"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103</v>
      </c>
      <c r="B1" s="10" t="s">
        <v>17</v>
      </c>
      <c r="C1" s="10" t="s">
        <v>16</v>
      </c>
      <c r="D1" s="10" t="s">
        <v>15</v>
      </c>
      <c r="E1" s="10" t="s">
        <v>22</v>
      </c>
      <c r="F1" s="10" t="s">
        <v>18</v>
      </c>
      <c r="G1" s="10" t="s">
        <v>20</v>
      </c>
      <c r="H1" s="10" t="s">
        <v>19</v>
      </c>
      <c r="I1" s="10"/>
      <c r="J1" s="10"/>
      <c r="K1" s="10"/>
      <c r="L1" s="10"/>
      <c r="M1" s="10"/>
      <c r="N1" s="10"/>
      <c r="O1" s="10"/>
      <c r="P1" s="10"/>
      <c r="Q1" s="10"/>
      <c r="R1" s="10"/>
    </row>
    <row r="2">
      <c r="A2" s="39">
        <v>1.0</v>
      </c>
      <c r="B2" s="23">
        <v>23.48</v>
      </c>
      <c r="C2" s="23">
        <v>22.409</v>
      </c>
      <c r="D2" s="23">
        <v>20.052</v>
      </c>
      <c r="E2" s="23">
        <v>23.759</v>
      </c>
      <c r="F2" s="23">
        <v>24.767</v>
      </c>
      <c r="G2" s="23">
        <v>27.104</v>
      </c>
      <c r="H2" s="23">
        <v>33.397</v>
      </c>
      <c r="I2" s="23"/>
      <c r="J2" s="23"/>
      <c r="K2" s="23"/>
      <c r="L2" s="23"/>
      <c r="M2" s="23"/>
      <c r="N2" s="23"/>
      <c r="O2" s="23"/>
      <c r="P2" s="23"/>
      <c r="Q2" s="23"/>
      <c r="R2" s="23"/>
    </row>
    <row r="3">
      <c r="A3" s="40">
        <v>2.0</v>
      </c>
      <c r="B3" s="22">
        <v>20.021</v>
      </c>
      <c r="C3" s="22">
        <v>19.681</v>
      </c>
      <c r="D3" s="41">
        <v>18.581</v>
      </c>
      <c r="E3" s="22">
        <v>20.143</v>
      </c>
      <c r="F3" s="22">
        <v>20.927</v>
      </c>
      <c r="G3" s="22">
        <v>21.77</v>
      </c>
      <c r="H3" s="22">
        <v>31.718</v>
      </c>
      <c r="I3" s="22"/>
      <c r="J3" s="22"/>
      <c r="K3" s="22"/>
      <c r="L3" s="22"/>
      <c r="M3" s="22"/>
      <c r="N3" s="22"/>
      <c r="O3" s="22"/>
      <c r="P3" s="22"/>
      <c r="Q3" s="22"/>
    </row>
    <row r="4">
      <c r="A4" s="39">
        <v>3.0</v>
      </c>
      <c r="B4" s="23">
        <v>20.136</v>
      </c>
      <c r="C4" s="23">
        <v>19.809</v>
      </c>
      <c r="D4" s="23">
        <v>18.973</v>
      </c>
      <c r="E4" s="23">
        <v>20.163</v>
      </c>
      <c r="F4" s="23">
        <v>20.723</v>
      </c>
      <c r="G4" s="23">
        <v>21.224</v>
      </c>
      <c r="H4" s="23">
        <v>30.922</v>
      </c>
      <c r="I4" s="23"/>
      <c r="J4" s="23"/>
      <c r="K4" s="23"/>
      <c r="L4" s="23"/>
      <c r="M4" s="23"/>
      <c r="N4" s="23"/>
      <c r="O4" s="23"/>
      <c r="P4" s="23"/>
      <c r="Q4" s="23"/>
    </row>
    <row r="5">
      <c r="A5" s="40">
        <v>4.0</v>
      </c>
      <c r="B5" s="22">
        <v>19.897</v>
      </c>
      <c r="C5" s="22">
        <v>19.39</v>
      </c>
      <c r="D5" s="22">
        <v>19.938</v>
      </c>
      <c r="E5" s="22">
        <v>19.737</v>
      </c>
      <c r="F5" s="22">
        <v>20.294</v>
      </c>
      <c r="G5" s="22">
        <v>27.146</v>
      </c>
      <c r="H5" s="22">
        <v>35.372</v>
      </c>
      <c r="I5" s="22"/>
      <c r="J5" s="22"/>
      <c r="K5" s="22"/>
      <c r="L5" s="22"/>
      <c r="M5" s="22"/>
      <c r="N5" s="22"/>
      <c r="O5" s="22"/>
      <c r="P5" s="22"/>
      <c r="Q5" s="41"/>
      <c r="U5" s="10"/>
    </row>
    <row r="6">
      <c r="A6" s="39">
        <v>5.0</v>
      </c>
      <c r="B6" s="23">
        <v>19.815</v>
      </c>
      <c r="C6" s="23">
        <v>19.472</v>
      </c>
      <c r="D6" s="23">
        <v>20.317</v>
      </c>
      <c r="E6" s="23">
        <v>19.777</v>
      </c>
      <c r="F6" s="41">
        <v>20.162</v>
      </c>
      <c r="G6" s="23">
        <v>22.216</v>
      </c>
      <c r="H6" s="23">
        <v>39.285</v>
      </c>
      <c r="I6" s="23"/>
      <c r="J6" s="23"/>
      <c r="K6" s="23"/>
      <c r="L6" s="23"/>
      <c r="M6" s="23"/>
      <c r="N6" s="23"/>
      <c r="O6" s="23"/>
      <c r="P6" s="23"/>
      <c r="Q6" s="23"/>
      <c r="U6" s="10"/>
    </row>
    <row r="7">
      <c r="A7" s="40">
        <v>6.0</v>
      </c>
      <c r="B7" s="22">
        <v>20.679</v>
      </c>
      <c r="C7" s="22">
        <v>19.968</v>
      </c>
      <c r="D7" s="22">
        <v>22.238</v>
      </c>
      <c r="E7" s="22">
        <v>20.74</v>
      </c>
      <c r="F7" s="22">
        <v>20.616</v>
      </c>
      <c r="G7" s="22">
        <v>22.361</v>
      </c>
      <c r="H7" s="22">
        <v>31.024</v>
      </c>
      <c r="I7" s="41"/>
      <c r="J7" s="22"/>
      <c r="K7" s="22"/>
      <c r="L7" s="22"/>
      <c r="M7" s="22"/>
      <c r="N7" s="22"/>
      <c r="O7" s="22"/>
      <c r="P7" s="22"/>
      <c r="Q7" s="22"/>
      <c r="U7" s="10"/>
    </row>
    <row r="8">
      <c r="A8" s="39">
        <v>7.0</v>
      </c>
      <c r="B8" s="23">
        <v>19.897</v>
      </c>
      <c r="C8" s="23">
        <v>21.69</v>
      </c>
      <c r="D8" s="23">
        <v>19.606</v>
      </c>
      <c r="E8" s="23">
        <v>20.1</v>
      </c>
      <c r="F8" s="23">
        <v>20.755</v>
      </c>
      <c r="G8" s="23">
        <v>26.351</v>
      </c>
      <c r="H8" s="23">
        <v>43.776</v>
      </c>
      <c r="I8" s="23"/>
      <c r="J8" s="23"/>
      <c r="K8" s="23"/>
      <c r="L8" s="23"/>
      <c r="M8" s="23"/>
      <c r="N8" s="23"/>
      <c r="O8" s="23"/>
      <c r="P8" s="23"/>
      <c r="Q8" s="23"/>
      <c r="U8" s="10"/>
    </row>
    <row r="9">
      <c r="A9" s="40">
        <v>8.0</v>
      </c>
      <c r="B9" s="22">
        <v>22.866</v>
      </c>
      <c r="C9" s="22">
        <v>23.539</v>
      </c>
      <c r="D9" s="22">
        <v>18.641</v>
      </c>
      <c r="E9" s="22">
        <v>22.613</v>
      </c>
      <c r="F9" s="22">
        <v>20.754</v>
      </c>
      <c r="G9" s="22">
        <v>24.375</v>
      </c>
      <c r="H9" s="22">
        <v>31.283</v>
      </c>
      <c r="I9" s="22"/>
      <c r="J9" s="22"/>
      <c r="K9" s="22"/>
      <c r="L9" s="22"/>
      <c r="M9" s="22"/>
      <c r="N9" s="22"/>
      <c r="O9" s="22"/>
      <c r="P9" s="22"/>
      <c r="Q9" s="22"/>
      <c r="U9" s="10"/>
    </row>
    <row r="10">
      <c r="A10" s="39">
        <v>9.0</v>
      </c>
      <c r="B10" s="23">
        <v>19.819</v>
      </c>
      <c r="C10" s="23">
        <v>19.251</v>
      </c>
      <c r="D10" s="23">
        <v>18.611</v>
      </c>
      <c r="E10" s="23">
        <v>20.705</v>
      </c>
      <c r="F10" s="23">
        <v>22.7</v>
      </c>
      <c r="G10" s="23">
        <v>23.062</v>
      </c>
      <c r="H10" s="23">
        <v>34.482</v>
      </c>
      <c r="I10" s="23"/>
      <c r="J10" s="23"/>
      <c r="K10" s="23"/>
      <c r="L10" s="23"/>
      <c r="M10" s="23"/>
      <c r="N10" s="23"/>
      <c r="O10" s="23"/>
      <c r="P10" s="23"/>
      <c r="Q10" s="23"/>
      <c r="U10" s="10"/>
    </row>
    <row r="11">
      <c r="A11" s="40">
        <v>10.0</v>
      </c>
      <c r="B11" s="41">
        <v>19.808</v>
      </c>
      <c r="C11" s="41">
        <v>19.068</v>
      </c>
      <c r="D11" s="22">
        <v>19.455</v>
      </c>
      <c r="E11" s="22">
        <v>19.78</v>
      </c>
      <c r="F11" s="22">
        <v>20.819</v>
      </c>
      <c r="G11" s="22">
        <v>24.728</v>
      </c>
      <c r="H11" s="22">
        <v>33.841</v>
      </c>
      <c r="I11" s="22"/>
      <c r="J11" s="22"/>
      <c r="K11" s="22"/>
      <c r="L11" s="22"/>
      <c r="M11" s="22"/>
      <c r="N11" s="22"/>
      <c r="O11" s="22"/>
      <c r="P11" s="22"/>
      <c r="Q11" s="22"/>
      <c r="U11" s="10"/>
    </row>
    <row r="12">
      <c r="A12" s="39">
        <v>11.0</v>
      </c>
      <c r="B12" s="23">
        <v>19.879</v>
      </c>
      <c r="C12" s="23">
        <v>19.646</v>
      </c>
      <c r="D12" s="23">
        <v>19.814</v>
      </c>
      <c r="E12" s="23">
        <v>19.714</v>
      </c>
      <c r="F12" s="23">
        <v>20.485</v>
      </c>
      <c r="G12" s="23">
        <v>22.875</v>
      </c>
      <c r="H12" s="23">
        <v>31.084</v>
      </c>
      <c r="I12" s="23"/>
      <c r="J12" s="23"/>
      <c r="K12" s="23"/>
      <c r="L12" s="23"/>
      <c r="M12" s="23"/>
      <c r="N12" s="23"/>
      <c r="O12" s="41"/>
      <c r="P12" s="23"/>
      <c r="Q12" s="23"/>
      <c r="U12" s="10"/>
    </row>
    <row r="13">
      <c r="A13" s="40">
        <v>12.0</v>
      </c>
      <c r="B13" s="22">
        <v>19.883</v>
      </c>
      <c r="C13" s="22">
        <v>20.22</v>
      </c>
      <c r="D13" s="22">
        <v>22.066</v>
      </c>
      <c r="E13" s="22">
        <v>19.485</v>
      </c>
      <c r="F13" s="22">
        <v>20.519</v>
      </c>
      <c r="G13" s="22">
        <v>25.668</v>
      </c>
      <c r="H13" s="22">
        <v>38.586</v>
      </c>
      <c r="I13" s="22"/>
      <c r="J13" s="22"/>
      <c r="K13" s="22"/>
      <c r="L13" s="22"/>
      <c r="M13" s="22"/>
      <c r="N13" s="22"/>
      <c r="O13" s="22"/>
      <c r="P13" s="22"/>
      <c r="Q13" s="22"/>
      <c r="U13" s="10"/>
    </row>
    <row r="14">
      <c r="A14" s="39">
        <v>13.0</v>
      </c>
      <c r="B14" s="23">
        <v>19.831</v>
      </c>
      <c r="C14" s="23">
        <v>19.893</v>
      </c>
      <c r="D14" s="23">
        <v>18.863</v>
      </c>
      <c r="E14" s="23">
        <v>19.576</v>
      </c>
      <c r="F14" s="23">
        <v>20.933</v>
      </c>
      <c r="G14" s="23">
        <v>25.667</v>
      </c>
      <c r="H14" s="23">
        <v>33.548</v>
      </c>
      <c r="I14" s="23"/>
      <c r="J14" s="23"/>
      <c r="K14" s="23"/>
      <c r="L14" s="23"/>
      <c r="M14" s="23"/>
      <c r="N14" s="23"/>
      <c r="O14" s="23"/>
      <c r="P14" s="23"/>
      <c r="Q14" s="23"/>
      <c r="U14" s="10"/>
    </row>
    <row r="15">
      <c r="A15" s="40">
        <v>14.0</v>
      </c>
      <c r="B15" s="22">
        <v>22.123</v>
      </c>
      <c r="C15" s="22">
        <v>23.682</v>
      </c>
      <c r="D15" s="22">
        <v>19.479</v>
      </c>
      <c r="E15" s="22">
        <v>28.147</v>
      </c>
      <c r="F15" s="22">
        <v>21.104</v>
      </c>
      <c r="G15" s="22">
        <v>23.785</v>
      </c>
      <c r="H15" s="22">
        <v>30.324</v>
      </c>
      <c r="I15" s="22"/>
      <c r="J15" s="22"/>
      <c r="K15" s="22"/>
      <c r="L15" s="41"/>
      <c r="M15" s="22"/>
      <c r="N15" s="22"/>
      <c r="O15" s="22"/>
      <c r="P15" s="22"/>
      <c r="Q15" s="22"/>
    </row>
    <row r="16">
      <c r="A16" s="39">
        <v>15.0</v>
      </c>
      <c r="B16" s="23">
        <v>20.807</v>
      </c>
      <c r="C16" s="23">
        <v>21.585</v>
      </c>
      <c r="D16" s="23">
        <v>21.04</v>
      </c>
      <c r="E16" s="23">
        <v>20.513</v>
      </c>
      <c r="F16" s="23">
        <v>21.11</v>
      </c>
      <c r="G16" s="23">
        <v>23.739</v>
      </c>
      <c r="H16" s="23">
        <v>33.313</v>
      </c>
      <c r="I16" s="23"/>
      <c r="J16" s="23"/>
      <c r="K16" s="23"/>
      <c r="L16" s="23"/>
      <c r="M16" s="23"/>
      <c r="N16" s="23"/>
      <c r="O16" s="23"/>
      <c r="P16" s="23"/>
      <c r="Q16" s="23"/>
    </row>
    <row r="17">
      <c r="A17" s="40">
        <v>16.0</v>
      </c>
      <c r="B17" s="22">
        <v>20.129</v>
      </c>
      <c r="C17" s="22">
        <v>20.262</v>
      </c>
      <c r="D17" s="22">
        <v>20.83</v>
      </c>
      <c r="E17" s="22">
        <v>21.68</v>
      </c>
      <c r="F17" s="22">
        <v>22.768</v>
      </c>
      <c r="G17" s="22">
        <v>31.013</v>
      </c>
      <c r="H17" s="22">
        <v>32.149</v>
      </c>
      <c r="I17" s="22"/>
      <c r="J17" s="22"/>
      <c r="K17" s="22"/>
      <c r="L17" s="22"/>
      <c r="M17" s="22"/>
      <c r="N17" s="22"/>
      <c r="O17" s="22"/>
      <c r="P17" s="22"/>
      <c r="Q17" s="22"/>
    </row>
    <row r="18">
      <c r="A18" s="39">
        <v>17.0</v>
      </c>
      <c r="B18" s="23">
        <v>19.983</v>
      </c>
      <c r="C18" s="23">
        <v>19.886</v>
      </c>
      <c r="D18" s="23">
        <v>21.707</v>
      </c>
      <c r="E18" s="23">
        <v>19.533</v>
      </c>
      <c r="F18" s="23">
        <v>21.037</v>
      </c>
      <c r="G18" s="23">
        <v>26.444</v>
      </c>
      <c r="H18" s="23">
        <v>29.909</v>
      </c>
      <c r="I18" s="23"/>
      <c r="J18" s="23"/>
      <c r="K18" s="23"/>
      <c r="L18" s="23"/>
      <c r="M18" s="23"/>
      <c r="N18" s="23"/>
      <c r="O18" s="23"/>
      <c r="P18" s="23"/>
      <c r="Q18" s="23"/>
    </row>
    <row r="19">
      <c r="A19" s="40">
        <v>18.0</v>
      </c>
      <c r="B19" s="22">
        <v>19.966</v>
      </c>
      <c r="C19" s="22">
        <v>20.356</v>
      </c>
      <c r="D19" s="22">
        <v>21.093</v>
      </c>
      <c r="E19" s="22">
        <v>19.874</v>
      </c>
      <c r="F19" s="22">
        <v>46.306</v>
      </c>
      <c r="G19" s="22">
        <v>22.149</v>
      </c>
      <c r="H19" s="22">
        <v>34.803</v>
      </c>
      <c r="I19" s="22"/>
      <c r="J19" s="22"/>
      <c r="K19" s="22"/>
      <c r="L19" s="22"/>
      <c r="M19" s="41"/>
      <c r="N19" s="22"/>
      <c r="O19" s="22"/>
      <c r="P19" s="22"/>
      <c r="Q19" s="22"/>
    </row>
    <row r="20">
      <c r="A20" s="39">
        <v>19.0</v>
      </c>
      <c r="B20" s="23">
        <v>28.037</v>
      </c>
      <c r="C20" s="23">
        <v>29.592</v>
      </c>
      <c r="D20" s="23">
        <v>23.005</v>
      </c>
      <c r="E20" s="23">
        <v>24.085</v>
      </c>
      <c r="F20" s="23">
        <v>20.978</v>
      </c>
      <c r="G20" s="23">
        <v>21.834</v>
      </c>
      <c r="H20" s="23">
        <v>28.16</v>
      </c>
      <c r="I20" s="23"/>
      <c r="J20" s="23"/>
      <c r="K20" s="23"/>
      <c r="L20" s="23"/>
      <c r="M20" s="23"/>
      <c r="N20" s="23"/>
      <c r="O20" s="23"/>
      <c r="P20" s="23"/>
      <c r="Q20" s="23"/>
    </row>
    <row r="21">
      <c r="A21" s="40">
        <v>20.0</v>
      </c>
      <c r="B21" s="22">
        <v>21.935</v>
      </c>
      <c r="C21" s="22">
        <v>20.717</v>
      </c>
      <c r="D21" s="22">
        <v>26.835</v>
      </c>
      <c r="E21" s="22">
        <v>20.6</v>
      </c>
      <c r="F21" s="22">
        <v>21.086</v>
      </c>
      <c r="G21" s="22">
        <v>22.162</v>
      </c>
      <c r="H21" s="22">
        <v>38.078</v>
      </c>
      <c r="I21" s="22"/>
      <c r="J21" s="22"/>
      <c r="K21" s="22"/>
      <c r="L21" s="22"/>
      <c r="M21" s="22"/>
      <c r="N21" s="22"/>
      <c r="O21" s="22"/>
      <c r="P21" s="22"/>
      <c r="Q21" s="22"/>
    </row>
    <row r="22">
      <c r="A22" s="39">
        <v>21.0</v>
      </c>
      <c r="B22" s="23">
        <v>20.595</v>
      </c>
      <c r="C22" s="23">
        <v>22.116</v>
      </c>
      <c r="D22" s="23">
        <v>20.381</v>
      </c>
      <c r="E22" s="23">
        <v>21.842</v>
      </c>
      <c r="F22" s="23">
        <v>21.234</v>
      </c>
      <c r="G22" s="23">
        <v>24.247</v>
      </c>
      <c r="H22" s="23">
        <v>26.237</v>
      </c>
      <c r="I22" s="23"/>
      <c r="J22" s="23"/>
      <c r="K22" s="23"/>
      <c r="L22" s="23"/>
      <c r="M22" s="23"/>
      <c r="N22" s="23"/>
      <c r="O22" s="23"/>
      <c r="P22" s="23"/>
      <c r="Q22" s="23"/>
    </row>
    <row r="23">
      <c r="A23" s="40">
        <v>22.0</v>
      </c>
      <c r="B23" s="22">
        <v>20.281</v>
      </c>
      <c r="C23" s="22">
        <v>20.083</v>
      </c>
      <c r="D23" s="22">
        <v>19.949</v>
      </c>
      <c r="E23" s="22">
        <v>21.282</v>
      </c>
      <c r="F23" s="22">
        <v>21.317</v>
      </c>
      <c r="G23" s="22">
        <v>21.718</v>
      </c>
      <c r="H23" s="22">
        <v>31.462</v>
      </c>
      <c r="I23" s="22"/>
      <c r="J23" s="22"/>
      <c r="K23" s="22"/>
      <c r="L23" s="22"/>
      <c r="M23" s="22"/>
      <c r="N23" s="22"/>
      <c r="O23" s="22"/>
      <c r="P23" s="41"/>
      <c r="Q23" s="22"/>
    </row>
    <row r="24">
      <c r="A24" s="39">
        <v>23.0</v>
      </c>
      <c r="B24" s="23">
        <v>20.119</v>
      </c>
      <c r="C24" s="23">
        <v>19.107</v>
      </c>
      <c r="D24" s="23">
        <v>20.224</v>
      </c>
      <c r="E24" s="23">
        <v>21.107</v>
      </c>
      <c r="F24" s="23">
        <v>22.295</v>
      </c>
      <c r="G24" s="23">
        <v>21.59</v>
      </c>
      <c r="H24" s="41">
        <v>25.729</v>
      </c>
      <c r="I24" s="23"/>
      <c r="J24" s="23"/>
      <c r="K24" s="23"/>
      <c r="L24" s="23"/>
      <c r="M24" s="23"/>
      <c r="N24" s="23"/>
      <c r="O24" s="23"/>
      <c r="P24" s="23"/>
      <c r="Q24" s="23"/>
    </row>
    <row r="25">
      <c r="A25" s="40">
        <v>24.0</v>
      </c>
      <c r="B25" s="22">
        <v>19.942</v>
      </c>
      <c r="C25" s="22">
        <v>20.07</v>
      </c>
      <c r="D25" s="22">
        <v>20.401</v>
      </c>
      <c r="E25" s="22">
        <v>19.974</v>
      </c>
      <c r="F25" s="22">
        <v>22.143</v>
      </c>
      <c r="G25" s="22">
        <v>21.819</v>
      </c>
      <c r="H25" s="22">
        <v>33.014</v>
      </c>
      <c r="I25" s="22"/>
      <c r="J25" s="41"/>
      <c r="K25" s="22"/>
      <c r="L25" s="22"/>
      <c r="M25" s="22"/>
      <c r="N25" s="22"/>
      <c r="O25" s="22"/>
      <c r="P25" s="22"/>
      <c r="Q25" s="22"/>
    </row>
    <row r="26">
      <c r="A26" s="39">
        <v>25.0</v>
      </c>
      <c r="B26" s="23">
        <v>20.019</v>
      </c>
      <c r="C26" s="23">
        <v>19.252</v>
      </c>
      <c r="D26" s="23">
        <v>20.381</v>
      </c>
      <c r="E26" s="23">
        <v>19.158</v>
      </c>
      <c r="F26" s="23">
        <v>21.496</v>
      </c>
      <c r="G26" s="23">
        <v>21.36</v>
      </c>
      <c r="H26" s="23">
        <v>32.175</v>
      </c>
      <c r="I26" s="23"/>
      <c r="J26" s="23"/>
      <c r="K26" s="23"/>
      <c r="L26" s="23"/>
      <c r="M26" s="23"/>
      <c r="N26" s="23"/>
    </row>
    <row r="27">
      <c r="A27" s="40">
        <v>26.0</v>
      </c>
      <c r="B27" s="22">
        <v>20.326</v>
      </c>
      <c r="C27" s="22">
        <v>19.913</v>
      </c>
      <c r="D27" s="22">
        <v>20.56</v>
      </c>
      <c r="E27" s="22">
        <v>19.494</v>
      </c>
      <c r="F27" s="22">
        <v>21.556</v>
      </c>
      <c r="G27" s="22">
        <v>21.532</v>
      </c>
      <c r="H27" s="22">
        <v>37.08</v>
      </c>
      <c r="I27" s="22"/>
      <c r="J27" s="22"/>
      <c r="K27" s="41"/>
      <c r="L27" s="22"/>
      <c r="M27" s="22"/>
      <c r="N27" s="22"/>
    </row>
    <row r="28">
      <c r="A28" s="39">
        <v>27.0</v>
      </c>
      <c r="B28" s="23">
        <v>20.043</v>
      </c>
      <c r="C28" s="23">
        <v>20.189</v>
      </c>
      <c r="D28" s="23">
        <v>21.453</v>
      </c>
      <c r="E28" s="23">
        <v>19.592</v>
      </c>
      <c r="F28" s="23">
        <v>21.608</v>
      </c>
      <c r="G28" s="23">
        <v>21.167</v>
      </c>
      <c r="H28" s="23">
        <v>28.223</v>
      </c>
      <c r="I28" s="23"/>
      <c r="J28" s="23"/>
      <c r="K28" s="23"/>
    </row>
    <row r="29">
      <c r="A29" s="40">
        <v>28.0</v>
      </c>
      <c r="B29" s="22">
        <v>19.982</v>
      </c>
      <c r="C29" s="22">
        <v>19.887</v>
      </c>
      <c r="D29" s="22">
        <v>21.506</v>
      </c>
      <c r="E29" s="41">
        <v>19.141</v>
      </c>
      <c r="F29" s="22">
        <v>22.744</v>
      </c>
      <c r="G29" s="22">
        <v>22.175</v>
      </c>
      <c r="H29" s="22">
        <v>21.724</v>
      </c>
      <c r="I29" s="22"/>
    </row>
    <row r="30">
      <c r="A30" s="39">
        <v>29.0</v>
      </c>
      <c r="B30" s="23">
        <v>20.372</v>
      </c>
      <c r="C30" s="23">
        <v>20.477</v>
      </c>
      <c r="D30" s="23">
        <v>21.121</v>
      </c>
      <c r="E30" s="23">
        <v>19.458</v>
      </c>
      <c r="F30" s="23">
        <v>21.688</v>
      </c>
      <c r="G30" s="23">
        <v>20.723</v>
      </c>
      <c r="H30" s="23"/>
      <c r="I30" s="23"/>
    </row>
    <row r="31">
      <c r="A31" s="40">
        <v>30.0</v>
      </c>
      <c r="B31" s="22">
        <v>20.001</v>
      </c>
      <c r="C31" s="22">
        <v>20.165</v>
      </c>
      <c r="D31" s="22">
        <v>21.588</v>
      </c>
      <c r="E31" s="22">
        <v>21.182</v>
      </c>
      <c r="F31" s="22">
        <v>21.351</v>
      </c>
      <c r="G31" s="22">
        <v>20.665</v>
      </c>
      <c r="H31" s="22"/>
      <c r="I31" s="22"/>
    </row>
    <row r="32">
      <c r="A32" s="39">
        <v>31.0</v>
      </c>
      <c r="B32" s="23">
        <v>19.97</v>
      </c>
      <c r="C32" s="23">
        <v>19.67</v>
      </c>
      <c r="D32" s="23">
        <v>21.407</v>
      </c>
      <c r="E32" s="23">
        <v>19.481</v>
      </c>
      <c r="F32" s="23">
        <v>21.089</v>
      </c>
      <c r="G32" s="23">
        <v>20.894</v>
      </c>
      <c r="H32" s="23"/>
      <c r="I32" s="23"/>
    </row>
    <row r="33">
      <c r="A33" s="40">
        <v>32.0</v>
      </c>
      <c r="B33" s="22">
        <v>21.355</v>
      </c>
      <c r="C33" s="22">
        <v>21.42</v>
      </c>
      <c r="D33" s="22">
        <v>22.801</v>
      </c>
      <c r="E33" s="22">
        <v>21.161</v>
      </c>
      <c r="F33" s="22">
        <v>21.664</v>
      </c>
      <c r="G33" s="22">
        <v>20.795</v>
      </c>
      <c r="H33" s="22"/>
    </row>
    <row r="34">
      <c r="A34" s="39">
        <v>33.0</v>
      </c>
      <c r="B34" s="23">
        <v>20.338</v>
      </c>
      <c r="C34" s="23">
        <v>20.419</v>
      </c>
      <c r="D34" s="23">
        <v>20.549</v>
      </c>
      <c r="E34" s="23">
        <v>20.143</v>
      </c>
      <c r="F34" s="23">
        <v>21.572</v>
      </c>
      <c r="G34" s="23">
        <v>22.569</v>
      </c>
      <c r="H34" s="23"/>
    </row>
    <row r="35">
      <c r="A35" s="40">
        <v>34.0</v>
      </c>
      <c r="B35" s="22">
        <v>20.897</v>
      </c>
      <c r="C35" s="22">
        <v>20.826</v>
      </c>
      <c r="D35" s="22">
        <v>20.829</v>
      </c>
      <c r="E35" s="22">
        <v>20.844</v>
      </c>
      <c r="F35" s="22">
        <v>21.704</v>
      </c>
      <c r="G35" s="41">
        <v>20.656</v>
      </c>
      <c r="H35" s="23"/>
    </row>
    <row r="36">
      <c r="A36" s="39">
        <v>35.0</v>
      </c>
      <c r="B36" s="23">
        <v>20.947</v>
      </c>
      <c r="C36" s="23">
        <v>20.846</v>
      </c>
      <c r="D36" s="23">
        <v>20.894</v>
      </c>
      <c r="E36" s="23">
        <v>21.096</v>
      </c>
      <c r="F36" s="23">
        <v>21.033</v>
      </c>
      <c r="G36" s="23">
        <v>23.419</v>
      </c>
    </row>
    <row r="37">
      <c r="A37" s="40">
        <v>36.0</v>
      </c>
      <c r="B37" s="22">
        <v>20.508</v>
      </c>
      <c r="C37" s="22">
        <v>20.552</v>
      </c>
      <c r="D37" s="22">
        <v>20.426</v>
      </c>
      <c r="E37" s="22">
        <v>20.271</v>
      </c>
      <c r="F37" s="22">
        <v>21.675</v>
      </c>
      <c r="G37" s="22">
        <v>21.926</v>
      </c>
    </row>
    <row r="38">
      <c r="A38" s="39">
        <v>37.0</v>
      </c>
      <c r="B38" s="23">
        <v>20.272</v>
      </c>
      <c r="C38" s="23">
        <v>22.313</v>
      </c>
      <c r="D38" s="23">
        <v>22.178</v>
      </c>
      <c r="E38" s="23">
        <v>22.153</v>
      </c>
      <c r="F38" s="23">
        <v>21.665</v>
      </c>
    </row>
    <row r="39">
      <c r="A39" s="40">
        <v>38.0</v>
      </c>
      <c r="B39" s="22">
        <v>20.346</v>
      </c>
      <c r="C39" s="22">
        <v>20.585</v>
      </c>
      <c r="D39" s="22">
        <v>20.747</v>
      </c>
      <c r="E39" s="22">
        <v>21.22</v>
      </c>
      <c r="F39" s="22">
        <v>21.719</v>
      </c>
    </row>
    <row r="40">
      <c r="A40" s="39">
        <v>39.0</v>
      </c>
      <c r="B40" s="23">
        <v>20.0</v>
      </c>
      <c r="C40" s="23">
        <v>20.405</v>
      </c>
      <c r="D40" s="23">
        <v>20.461</v>
      </c>
      <c r="E40" s="23">
        <v>20.366</v>
      </c>
    </row>
    <row r="41">
      <c r="A41" s="40">
        <v>40.0</v>
      </c>
      <c r="B41" s="22">
        <v>20.197</v>
      </c>
      <c r="C41" s="22">
        <v>20.519</v>
      </c>
      <c r="D41" s="22">
        <v>20.472</v>
      </c>
      <c r="E41" s="22">
        <v>20.587</v>
      </c>
    </row>
    <row r="42">
      <c r="A42" s="40"/>
      <c r="B42" s="22"/>
      <c r="C42" s="22"/>
      <c r="D42" s="22"/>
      <c r="E42" s="22"/>
      <c r="F42" s="22"/>
      <c r="G42" s="22"/>
      <c r="H42" s="22"/>
      <c r="I42" s="22"/>
      <c r="J42" s="22"/>
      <c r="K42" s="22"/>
      <c r="L42" s="22"/>
      <c r="M42" s="22"/>
      <c r="N42" s="22"/>
      <c r="O42" s="22"/>
      <c r="P42" s="22"/>
      <c r="Q42"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103</v>
      </c>
      <c r="B1" s="10" t="s">
        <v>15</v>
      </c>
      <c r="C1" s="10" t="s">
        <v>16</v>
      </c>
      <c r="D1" s="10" t="s">
        <v>17</v>
      </c>
      <c r="E1" s="10" t="s">
        <v>18</v>
      </c>
      <c r="F1" s="10" t="s">
        <v>19</v>
      </c>
      <c r="G1" s="10" t="s">
        <v>20</v>
      </c>
      <c r="H1" s="10"/>
      <c r="I1" s="10"/>
      <c r="J1" s="10"/>
      <c r="K1" s="10"/>
      <c r="L1" s="10"/>
      <c r="M1" s="10"/>
      <c r="N1" s="10"/>
      <c r="O1" s="10"/>
      <c r="P1" s="10"/>
    </row>
    <row r="2">
      <c r="A2" s="39">
        <v>1.0</v>
      </c>
      <c r="B2" s="23">
        <v>28.126</v>
      </c>
      <c r="C2" s="23">
        <v>31.371</v>
      </c>
      <c r="D2" s="23">
        <v>31.036</v>
      </c>
      <c r="E2" s="23">
        <v>33.502</v>
      </c>
      <c r="F2" s="23">
        <v>35.819</v>
      </c>
      <c r="G2" s="23">
        <v>33.978</v>
      </c>
      <c r="H2" s="23"/>
      <c r="I2" s="23"/>
      <c r="J2" s="23"/>
      <c r="K2" s="23"/>
      <c r="L2" s="23"/>
      <c r="M2" s="23"/>
      <c r="N2" s="23"/>
      <c r="O2" s="23"/>
      <c r="P2" s="23"/>
    </row>
    <row r="3">
      <c r="A3" s="40">
        <v>2.0</v>
      </c>
      <c r="B3" s="22">
        <v>18.46</v>
      </c>
      <c r="C3" s="22">
        <v>19.865</v>
      </c>
      <c r="D3" s="22">
        <v>19.837</v>
      </c>
      <c r="E3" s="22">
        <v>21.269</v>
      </c>
      <c r="F3" s="22">
        <v>22.74</v>
      </c>
      <c r="G3" s="41">
        <v>21.301</v>
      </c>
      <c r="H3" s="22"/>
      <c r="I3" s="22"/>
      <c r="J3" s="22"/>
      <c r="K3" s="22"/>
      <c r="L3" s="22"/>
      <c r="M3" s="22"/>
      <c r="N3" s="22"/>
      <c r="O3" s="22"/>
      <c r="P3" s="22"/>
    </row>
    <row r="4">
      <c r="A4" s="39">
        <v>3.0</v>
      </c>
      <c r="B4" s="23">
        <v>18.681</v>
      </c>
      <c r="C4" s="23">
        <v>19.736</v>
      </c>
      <c r="D4" s="23">
        <v>19.757</v>
      </c>
      <c r="E4" s="23">
        <v>20.64</v>
      </c>
      <c r="F4" s="23">
        <v>23.379</v>
      </c>
      <c r="G4" s="23">
        <v>21.553</v>
      </c>
      <c r="H4" s="41"/>
      <c r="I4" s="23"/>
      <c r="J4" s="23"/>
      <c r="K4" s="23"/>
      <c r="L4" s="23"/>
      <c r="M4" s="23"/>
      <c r="N4" s="23"/>
      <c r="O4" s="23"/>
      <c r="P4" s="23"/>
    </row>
    <row r="5">
      <c r="A5" s="40">
        <v>4.0</v>
      </c>
      <c r="B5" s="22">
        <v>18.996</v>
      </c>
      <c r="C5" s="22">
        <v>19.73</v>
      </c>
      <c r="D5" s="22">
        <v>19.841</v>
      </c>
      <c r="E5" s="22">
        <v>21.008</v>
      </c>
      <c r="F5" s="22">
        <v>23.268</v>
      </c>
      <c r="G5" s="22">
        <v>21.542</v>
      </c>
      <c r="H5" s="22"/>
      <c r="I5" s="22"/>
      <c r="J5" s="22"/>
      <c r="K5" s="22"/>
      <c r="L5" s="22"/>
      <c r="M5" s="22"/>
      <c r="N5" s="22"/>
      <c r="O5" s="22"/>
      <c r="P5" s="22"/>
    </row>
    <row r="6">
      <c r="A6" s="39">
        <v>5.0</v>
      </c>
      <c r="B6" s="23">
        <v>18.87</v>
      </c>
      <c r="C6" s="23">
        <v>19.756</v>
      </c>
      <c r="D6" s="23">
        <v>19.758</v>
      </c>
      <c r="E6" s="23">
        <v>20.904</v>
      </c>
      <c r="F6" s="23">
        <v>45.974</v>
      </c>
      <c r="G6" s="23">
        <v>21.858</v>
      </c>
      <c r="H6" s="23"/>
      <c r="I6" s="41"/>
      <c r="J6" s="23"/>
      <c r="K6" s="23"/>
      <c r="L6" s="23"/>
      <c r="M6" s="23"/>
      <c r="N6" s="23"/>
      <c r="O6" s="23"/>
      <c r="P6" s="23"/>
    </row>
    <row r="7">
      <c r="A7" s="40">
        <v>6.0</v>
      </c>
      <c r="B7" s="41">
        <v>18.104</v>
      </c>
      <c r="C7" s="22">
        <v>20.267</v>
      </c>
      <c r="D7" s="22">
        <v>20.164</v>
      </c>
      <c r="E7" s="22">
        <v>20.657</v>
      </c>
      <c r="F7" s="22">
        <v>23.31</v>
      </c>
      <c r="G7" s="22">
        <v>22.214</v>
      </c>
      <c r="H7" s="22"/>
      <c r="I7" s="22"/>
      <c r="J7" s="22"/>
      <c r="K7" s="22"/>
      <c r="L7" s="22"/>
      <c r="M7" s="22"/>
      <c r="N7" s="22"/>
      <c r="O7" s="22"/>
      <c r="P7" s="41"/>
    </row>
    <row r="8">
      <c r="A8" s="39">
        <v>7.0</v>
      </c>
      <c r="B8" s="23">
        <v>19.466</v>
      </c>
      <c r="C8" s="23">
        <v>21.11</v>
      </c>
      <c r="D8" s="23">
        <v>20.14</v>
      </c>
      <c r="E8" s="23">
        <v>20.628</v>
      </c>
      <c r="F8" s="23">
        <v>23.465</v>
      </c>
      <c r="G8" s="23">
        <v>18.449</v>
      </c>
      <c r="H8" s="23"/>
      <c r="I8" s="23"/>
      <c r="J8" s="23"/>
      <c r="K8" s="23"/>
      <c r="L8" s="23"/>
      <c r="M8" s="23"/>
      <c r="N8" s="23"/>
      <c r="O8" s="23"/>
      <c r="P8" s="23"/>
    </row>
    <row r="9">
      <c r="A9" s="40">
        <v>8.0</v>
      </c>
      <c r="B9" s="22">
        <v>18.462</v>
      </c>
      <c r="C9" s="22">
        <v>19.419</v>
      </c>
      <c r="D9" s="22">
        <v>20.382</v>
      </c>
      <c r="E9" s="22">
        <v>21.593</v>
      </c>
      <c r="F9" s="41">
        <v>22.251</v>
      </c>
      <c r="G9" s="22">
        <v>19.34</v>
      </c>
      <c r="H9" s="22"/>
      <c r="I9" s="22"/>
      <c r="J9" s="22"/>
      <c r="K9" s="22"/>
      <c r="L9" s="22"/>
      <c r="M9" s="41"/>
      <c r="N9" s="22"/>
      <c r="O9" s="22"/>
      <c r="P9" s="22"/>
    </row>
    <row r="10">
      <c r="A10" s="39">
        <v>9.0</v>
      </c>
      <c r="B10" s="23">
        <v>19.269</v>
      </c>
      <c r="C10" s="23">
        <v>19.861</v>
      </c>
      <c r="D10" s="23">
        <v>19.808</v>
      </c>
      <c r="E10" s="23">
        <v>20.806</v>
      </c>
      <c r="F10" s="23">
        <v>22.957</v>
      </c>
      <c r="G10" s="23">
        <v>19.322</v>
      </c>
      <c r="H10" s="23"/>
      <c r="I10" s="23"/>
      <c r="J10" s="41"/>
      <c r="K10" s="23"/>
      <c r="L10" s="23"/>
      <c r="M10" s="23"/>
      <c r="N10" s="23"/>
      <c r="O10" s="23"/>
    </row>
    <row r="11">
      <c r="A11" s="40">
        <v>10.0</v>
      </c>
      <c r="B11" s="22">
        <v>18.297</v>
      </c>
      <c r="C11" s="22">
        <v>19.638</v>
      </c>
      <c r="D11" s="41">
        <v>19.754</v>
      </c>
      <c r="E11" s="22">
        <v>20.785</v>
      </c>
      <c r="F11" s="22">
        <v>25.143</v>
      </c>
      <c r="G11" s="22">
        <v>19.986</v>
      </c>
      <c r="H11" s="22"/>
      <c r="I11" s="22"/>
      <c r="J11" s="22"/>
      <c r="K11" s="22"/>
      <c r="L11" s="41"/>
      <c r="M11" s="22"/>
      <c r="N11" s="22"/>
      <c r="O11" s="22"/>
    </row>
    <row r="12">
      <c r="A12" s="39">
        <v>11.0</v>
      </c>
      <c r="B12" s="23">
        <v>18.366</v>
      </c>
      <c r="C12" s="23">
        <v>20.091</v>
      </c>
      <c r="D12" s="23">
        <v>19.939</v>
      </c>
      <c r="E12" s="23">
        <v>22.12</v>
      </c>
      <c r="F12" s="23">
        <v>24.137</v>
      </c>
      <c r="G12" s="23">
        <v>18.817</v>
      </c>
      <c r="H12" s="23"/>
      <c r="I12" s="23"/>
      <c r="J12" s="23"/>
      <c r="K12" s="23"/>
      <c r="L12" s="23"/>
      <c r="M12" s="23"/>
      <c r="N12" s="23"/>
      <c r="O12" s="23"/>
    </row>
    <row r="13">
      <c r="A13" s="40">
        <v>12.0</v>
      </c>
      <c r="B13" s="22">
        <v>18.573</v>
      </c>
      <c r="C13" s="22">
        <v>19.519</v>
      </c>
      <c r="D13" s="22">
        <v>19.791</v>
      </c>
      <c r="E13" s="22">
        <v>22.632</v>
      </c>
      <c r="F13" s="22">
        <v>22.854</v>
      </c>
      <c r="G13" s="22">
        <v>29.847</v>
      </c>
      <c r="H13" s="22"/>
      <c r="I13" s="22"/>
      <c r="J13" s="22"/>
      <c r="K13" s="22"/>
      <c r="L13" s="22"/>
      <c r="M13" s="22"/>
      <c r="N13" s="22"/>
      <c r="O13" s="22"/>
    </row>
    <row r="14">
      <c r="A14" s="39">
        <v>13.0</v>
      </c>
      <c r="B14" s="23">
        <v>18.223</v>
      </c>
      <c r="C14" s="23">
        <v>19.926</v>
      </c>
      <c r="D14" s="23">
        <v>19.771</v>
      </c>
      <c r="E14" s="23">
        <v>20.563</v>
      </c>
      <c r="F14" s="23">
        <v>24.336</v>
      </c>
      <c r="G14" s="41">
        <v>17.824</v>
      </c>
      <c r="H14" s="23"/>
      <c r="I14" s="23"/>
      <c r="J14" s="23"/>
      <c r="K14" s="41"/>
      <c r="L14" s="23"/>
      <c r="M14" s="23"/>
      <c r="N14" s="23"/>
      <c r="O14" s="23"/>
    </row>
    <row r="15">
      <c r="A15" s="40">
        <v>14.0</v>
      </c>
      <c r="B15" s="22">
        <v>18.634</v>
      </c>
      <c r="C15" s="22">
        <v>20.743</v>
      </c>
      <c r="D15" s="22">
        <v>20.633</v>
      </c>
      <c r="E15" s="22">
        <v>20.552</v>
      </c>
      <c r="F15" s="22">
        <v>22.919</v>
      </c>
      <c r="G15" s="22">
        <v>17.959</v>
      </c>
      <c r="H15" s="22"/>
      <c r="I15" s="22"/>
      <c r="J15" s="22"/>
      <c r="K15" s="22"/>
      <c r="L15" s="22"/>
      <c r="M15" s="22"/>
      <c r="N15" s="22"/>
      <c r="O15" s="22"/>
    </row>
    <row r="16">
      <c r="A16" s="39">
        <v>15.0</v>
      </c>
      <c r="B16" s="23">
        <v>20.734</v>
      </c>
      <c r="C16" s="23">
        <v>19.821</v>
      </c>
      <c r="D16" s="23">
        <v>19.962</v>
      </c>
      <c r="E16" s="23">
        <v>20.603</v>
      </c>
      <c r="F16" s="23">
        <v>23.71</v>
      </c>
      <c r="G16" s="23">
        <v>20.656</v>
      </c>
      <c r="H16" s="23"/>
      <c r="I16" s="23"/>
      <c r="J16" s="23"/>
      <c r="K16" s="23"/>
      <c r="L16" s="23"/>
      <c r="M16" s="23"/>
      <c r="N16" s="23"/>
      <c r="O16" s="23"/>
    </row>
    <row r="17">
      <c r="A17" s="40">
        <v>16.0</v>
      </c>
      <c r="B17" s="22">
        <v>19.855</v>
      </c>
      <c r="C17" s="22">
        <v>20.134</v>
      </c>
      <c r="D17" s="22">
        <v>20.014</v>
      </c>
      <c r="E17" s="22">
        <v>20.845</v>
      </c>
      <c r="F17" s="22">
        <v>23.101</v>
      </c>
      <c r="G17" s="22">
        <v>18.548</v>
      </c>
      <c r="H17" s="22"/>
      <c r="I17" s="22"/>
      <c r="J17" s="22"/>
      <c r="K17" s="22"/>
      <c r="L17" s="22"/>
      <c r="M17" s="22"/>
      <c r="N17" s="22"/>
      <c r="O17" s="22"/>
    </row>
    <row r="18">
      <c r="A18" s="39">
        <v>17.0</v>
      </c>
      <c r="B18" s="23">
        <v>20.301</v>
      </c>
      <c r="C18" s="23">
        <v>20.314</v>
      </c>
      <c r="D18" s="23">
        <v>42.868</v>
      </c>
      <c r="E18" s="23">
        <v>20.437</v>
      </c>
      <c r="F18" s="23">
        <v>23.851</v>
      </c>
      <c r="G18" s="23">
        <v>20.228</v>
      </c>
      <c r="H18" s="23"/>
      <c r="I18" s="23"/>
      <c r="J18" s="23"/>
      <c r="K18" s="23"/>
      <c r="L18" s="23"/>
      <c r="M18" s="23"/>
      <c r="N18" s="23"/>
      <c r="O18" s="23"/>
    </row>
    <row r="19">
      <c r="A19" s="40">
        <v>18.0</v>
      </c>
      <c r="B19" s="22">
        <v>20.706</v>
      </c>
      <c r="C19" s="22">
        <v>20.164</v>
      </c>
      <c r="D19" s="22">
        <v>20.249</v>
      </c>
      <c r="E19" s="41">
        <v>20.405</v>
      </c>
      <c r="F19" s="22">
        <v>24.03</v>
      </c>
      <c r="G19" s="22">
        <v>20.41</v>
      </c>
      <c r="H19" s="22"/>
      <c r="I19" s="22"/>
      <c r="J19" s="22"/>
      <c r="K19" s="22"/>
      <c r="L19" s="22"/>
      <c r="M19" s="22"/>
      <c r="N19" s="22"/>
      <c r="O19" s="22"/>
    </row>
    <row r="20">
      <c r="A20" s="39">
        <v>19.0</v>
      </c>
      <c r="B20" s="23">
        <v>19.698</v>
      </c>
      <c r="C20" s="41">
        <v>19.387</v>
      </c>
      <c r="D20" s="23">
        <v>20.206</v>
      </c>
      <c r="E20" s="23">
        <v>21.161</v>
      </c>
      <c r="F20" s="23">
        <v>23.03</v>
      </c>
      <c r="G20" s="23">
        <v>19.358</v>
      </c>
      <c r="H20" s="23"/>
      <c r="I20" s="23"/>
      <c r="J20" s="23"/>
      <c r="K20" s="23"/>
      <c r="L20" s="23"/>
      <c r="M20" s="23"/>
      <c r="N20" s="23"/>
      <c r="O20" s="23"/>
    </row>
    <row r="21">
      <c r="A21" s="40">
        <v>20.0</v>
      </c>
      <c r="B21" s="22">
        <v>19.261</v>
      </c>
      <c r="C21" s="22">
        <v>20.427</v>
      </c>
      <c r="D21" s="22">
        <v>20.621</v>
      </c>
      <c r="E21" s="22">
        <v>22.921</v>
      </c>
      <c r="F21" s="22">
        <v>23.357</v>
      </c>
      <c r="G21" s="22">
        <v>19.087</v>
      </c>
      <c r="H21" s="22"/>
      <c r="I21" s="22"/>
      <c r="J21" s="22"/>
      <c r="K21" s="22"/>
      <c r="L21" s="22"/>
      <c r="M21" s="22"/>
      <c r="N21" s="41"/>
      <c r="O21" s="22"/>
    </row>
    <row r="22">
      <c r="A22" s="39">
        <v>21.0</v>
      </c>
      <c r="B22" s="23">
        <v>20.472</v>
      </c>
      <c r="C22" s="23">
        <v>20.547</v>
      </c>
      <c r="D22" s="23">
        <v>21.946</v>
      </c>
      <c r="E22" s="23">
        <v>21.591</v>
      </c>
      <c r="F22" s="23">
        <v>23.286</v>
      </c>
      <c r="G22" s="23">
        <v>20.217</v>
      </c>
      <c r="H22" s="23"/>
      <c r="I22" s="23"/>
      <c r="J22" s="23"/>
      <c r="K22" s="23"/>
      <c r="L22" s="23"/>
      <c r="M22" s="23"/>
      <c r="N22" s="23"/>
      <c r="O22" s="23"/>
    </row>
    <row r="23">
      <c r="A23" s="40">
        <v>22.0</v>
      </c>
      <c r="B23" s="22">
        <v>20.663</v>
      </c>
      <c r="C23" s="22">
        <v>19.804</v>
      </c>
      <c r="D23" s="22">
        <v>20.909</v>
      </c>
      <c r="E23" s="22">
        <v>20.989</v>
      </c>
      <c r="F23" s="22">
        <v>23.426</v>
      </c>
      <c r="G23" s="22">
        <v>20.812</v>
      </c>
      <c r="H23" s="22"/>
      <c r="I23" s="22"/>
      <c r="J23" s="22"/>
      <c r="K23" s="22"/>
      <c r="L23" s="22"/>
      <c r="M23" s="22"/>
      <c r="N23" s="22"/>
      <c r="O23" s="22"/>
    </row>
    <row r="24">
      <c r="A24" s="39">
        <v>23.0</v>
      </c>
      <c r="B24" s="23">
        <v>19.725</v>
      </c>
      <c r="C24" s="23">
        <v>20.241</v>
      </c>
      <c r="D24" s="23">
        <v>20.853</v>
      </c>
      <c r="E24" s="23">
        <v>20.897</v>
      </c>
      <c r="F24" s="23">
        <v>24.21</v>
      </c>
      <c r="G24" s="23">
        <v>20.097</v>
      </c>
      <c r="H24" s="23"/>
      <c r="I24" s="23"/>
      <c r="J24" s="23"/>
      <c r="K24" s="23"/>
      <c r="L24" s="23"/>
      <c r="M24" s="23"/>
      <c r="N24" s="23"/>
      <c r="O24" s="42"/>
    </row>
    <row r="25">
      <c r="A25" s="40">
        <v>24.0</v>
      </c>
      <c r="B25" s="22">
        <v>20.212</v>
      </c>
      <c r="C25" s="22">
        <v>20.6</v>
      </c>
      <c r="D25" s="22">
        <v>20.496</v>
      </c>
      <c r="E25" s="22">
        <v>20.51</v>
      </c>
      <c r="F25" s="22">
        <v>23.358</v>
      </c>
      <c r="G25" s="22">
        <v>21.065</v>
      </c>
      <c r="H25" s="22"/>
      <c r="I25" s="22"/>
      <c r="J25" s="22"/>
      <c r="K25" s="22"/>
      <c r="L25" s="22"/>
      <c r="M25" s="22"/>
      <c r="N25" s="43"/>
    </row>
    <row r="26">
      <c r="A26" s="39">
        <v>25.0</v>
      </c>
      <c r="B26" s="23">
        <v>20.561</v>
      </c>
      <c r="C26" s="23">
        <v>20.234</v>
      </c>
      <c r="D26" s="23">
        <v>20.664</v>
      </c>
      <c r="E26" s="23">
        <v>20.61</v>
      </c>
      <c r="F26" s="23">
        <v>23.036</v>
      </c>
      <c r="G26" s="23">
        <v>20.748</v>
      </c>
      <c r="H26" s="23"/>
      <c r="I26" s="23"/>
      <c r="J26" s="23"/>
      <c r="K26" s="23"/>
      <c r="L26" s="23"/>
      <c r="M26" s="23"/>
    </row>
    <row r="27">
      <c r="A27" s="40">
        <v>26.0</v>
      </c>
      <c r="B27" s="22">
        <v>18.951</v>
      </c>
      <c r="C27" s="22">
        <v>19.966</v>
      </c>
      <c r="D27" s="22">
        <v>21.086</v>
      </c>
      <c r="E27" s="22">
        <v>20.968</v>
      </c>
      <c r="F27" s="22">
        <v>24.906</v>
      </c>
      <c r="G27" s="22">
        <v>19.628</v>
      </c>
      <c r="H27" s="22"/>
      <c r="I27" s="22"/>
      <c r="J27" s="22"/>
      <c r="K27" s="22"/>
    </row>
    <row r="28">
      <c r="A28" s="39">
        <v>27.0</v>
      </c>
      <c r="B28" s="23">
        <v>18.74</v>
      </c>
      <c r="C28" s="23">
        <v>19.965</v>
      </c>
      <c r="D28" s="23">
        <v>20.636</v>
      </c>
      <c r="E28" s="23">
        <v>20.509</v>
      </c>
      <c r="F28" s="23">
        <v>23.778</v>
      </c>
      <c r="G28" s="23">
        <v>21.63</v>
      </c>
      <c r="H28" s="23"/>
      <c r="I28" s="23"/>
    </row>
    <row r="29">
      <c r="A29" s="40">
        <v>28.0</v>
      </c>
      <c r="B29" s="22">
        <v>18.4</v>
      </c>
      <c r="C29" s="22">
        <v>20.533</v>
      </c>
      <c r="D29" s="22">
        <v>20.53</v>
      </c>
      <c r="E29" s="22">
        <v>20.621</v>
      </c>
      <c r="F29" s="22">
        <v>23.911</v>
      </c>
      <c r="G29" s="22">
        <v>21.593</v>
      </c>
      <c r="H29" s="22"/>
      <c r="I29" s="22"/>
    </row>
    <row r="30">
      <c r="A30" s="39">
        <v>29.0</v>
      </c>
      <c r="B30" s="23">
        <v>18.58</v>
      </c>
      <c r="C30" s="23">
        <v>20.08</v>
      </c>
      <c r="D30" s="23">
        <v>20.403</v>
      </c>
      <c r="E30" s="23">
        <v>21.008</v>
      </c>
      <c r="F30" s="23">
        <v>23.292</v>
      </c>
      <c r="G30" s="23"/>
      <c r="H30" s="23"/>
      <c r="I30" s="23"/>
    </row>
    <row r="31">
      <c r="A31" s="40">
        <v>30.0</v>
      </c>
      <c r="B31" s="22">
        <v>19.176</v>
      </c>
      <c r="C31" s="22">
        <v>20.348</v>
      </c>
      <c r="D31" s="22">
        <v>22.152</v>
      </c>
      <c r="E31" s="22">
        <v>23.014</v>
      </c>
      <c r="F31" s="22">
        <v>48.294</v>
      </c>
      <c r="G31" s="22"/>
      <c r="H31" s="22"/>
      <c r="I31" s="22"/>
    </row>
    <row r="32">
      <c r="A32" s="39">
        <v>31.0</v>
      </c>
      <c r="B32" s="23">
        <v>19.324</v>
      </c>
      <c r="C32" s="23">
        <v>19.843</v>
      </c>
      <c r="D32" s="23">
        <v>20.659</v>
      </c>
      <c r="E32" s="23">
        <v>21.468</v>
      </c>
      <c r="F32" s="23">
        <v>23.793</v>
      </c>
      <c r="G32" s="23"/>
      <c r="H32" s="23"/>
      <c r="I32" s="23"/>
    </row>
    <row r="33">
      <c r="A33" s="40">
        <v>32.0</v>
      </c>
      <c r="B33" s="22">
        <v>18.877</v>
      </c>
      <c r="C33" s="22">
        <v>20.833</v>
      </c>
      <c r="D33" s="22">
        <v>20.592</v>
      </c>
      <c r="E33" s="22">
        <v>21.311</v>
      </c>
      <c r="F33" s="22">
        <v>46.823</v>
      </c>
      <c r="G33" s="22"/>
      <c r="H33" s="22"/>
    </row>
    <row r="34">
      <c r="A34" s="39">
        <v>33.0</v>
      </c>
      <c r="B34" s="23">
        <v>21.239</v>
      </c>
      <c r="C34" s="23">
        <v>20.353</v>
      </c>
      <c r="D34" s="23">
        <v>20.297</v>
      </c>
      <c r="E34" s="23">
        <v>20.987</v>
      </c>
      <c r="F34" s="23">
        <v>23.708</v>
      </c>
      <c r="G34" s="23"/>
      <c r="H34" s="23"/>
    </row>
    <row r="35">
      <c r="A35" s="40">
        <v>34.0</v>
      </c>
      <c r="B35" s="22">
        <v>19.541</v>
      </c>
      <c r="C35" s="22">
        <v>20.24</v>
      </c>
      <c r="D35" s="22">
        <v>20.377</v>
      </c>
      <c r="E35" s="22">
        <v>20.855</v>
      </c>
      <c r="F35" s="22">
        <v>25.227</v>
      </c>
      <c r="G35" s="22"/>
      <c r="H35" s="22"/>
    </row>
    <row r="36">
      <c r="A36" s="39">
        <v>35.0</v>
      </c>
      <c r="B36" s="23">
        <v>19.212</v>
      </c>
      <c r="C36" s="23">
        <v>22.822</v>
      </c>
      <c r="D36" s="23">
        <v>20.291</v>
      </c>
      <c r="E36" s="23">
        <v>21.248</v>
      </c>
      <c r="F36" s="23">
        <v>23.474</v>
      </c>
      <c r="G36" s="23"/>
      <c r="H36" s="23"/>
    </row>
    <row r="37">
      <c r="A37" s="40">
        <v>36.0</v>
      </c>
      <c r="B37" s="22">
        <v>18.788</v>
      </c>
      <c r="C37" s="22">
        <v>21.484</v>
      </c>
      <c r="D37" s="22">
        <v>20.446</v>
      </c>
      <c r="E37" s="22">
        <v>21.816</v>
      </c>
      <c r="F37" s="22"/>
      <c r="G37" s="22"/>
      <c r="H37" s="41"/>
    </row>
    <row r="38">
      <c r="A38" s="39">
        <v>37.0</v>
      </c>
      <c r="B38" s="23">
        <v>18.478</v>
      </c>
      <c r="C38" s="23">
        <v>19.571</v>
      </c>
      <c r="D38" s="23">
        <v>20.668</v>
      </c>
      <c r="E38" s="23">
        <v>21.62</v>
      </c>
      <c r="F38" s="23"/>
      <c r="G38" s="23"/>
    </row>
    <row r="39">
      <c r="A39" s="40">
        <v>38.0</v>
      </c>
      <c r="B39" s="22">
        <v>19.388</v>
      </c>
      <c r="C39" s="22">
        <v>19.791</v>
      </c>
      <c r="D39" s="22">
        <v>20.697</v>
      </c>
      <c r="E39" s="22">
        <v>21.538</v>
      </c>
    </row>
    <row r="40">
      <c r="A40" s="39">
        <v>39.0</v>
      </c>
      <c r="B40" s="23">
        <v>18.641</v>
      </c>
      <c r="C40" s="23">
        <v>19.855</v>
      </c>
      <c r="D40" s="23">
        <v>20.661</v>
      </c>
      <c r="E40" s="23">
        <v>21.574</v>
      </c>
    </row>
    <row r="41">
      <c r="A41" s="40">
        <v>40.0</v>
      </c>
      <c r="B41" s="22">
        <v>18.839</v>
      </c>
      <c r="C41" s="22">
        <v>20.04</v>
      </c>
      <c r="D41" s="22">
        <v>20.373</v>
      </c>
      <c r="E41" s="22">
        <v>23.235</v>
      </c>
    </row>
    <row r="42">
      <c r="A42" s="39">
        <v>41.0</v>
      </c>
      <c r="B42" s="23">
        <v>18.855</v>
      </c>
      <c r="C42" s="23">
        <v>19.647</v>
      </c>
      <c r="D42" s="23">
        <v>20.85</v>
      </c>
      <c r="E42" s="23">
        <v>22.7</v>
      </c>
    </row>
    <row r="43">
      <c r="A43" s="40">
        <v>42.0</v>
      </c>
      <c r="B43" s="22">
        <v>18.489</v>
      </c>
      <c r="C43" s="22">
        <v>22.787</v>
      </c>
      <c r="D43" s="22">
        <v>20.421</v>
      </c>
      <c r="E43" s="22">
        <v>22.477</v>
      </c>
    </row>
    <row r="44">
      <c r="A44" s="39">
        <v>43.0</v>
      </c>
      <c r="B44" s="23">
        <v>20.105</v>
      </c>
      <c r="C44" s="23">
        <v>23.457</v>
      </c>
      <c r="D44" s="23">
        <v>20.658</v>
      </c>
    </row>
    <row r="45">
      <c r="A45" s="40">
        <v>44.0</v>
      </c>
      <c r="B45" s="22">
        <v>21.599</v>
      </c>
      <c r="C45" s="22">
        <v>20.619</v>
      </c>
    </row>
    <row r="46">
      <c r="A46" s="39">
        <v>45.0</v>
      </c>
      <c r="B46" s="23">
        <v>19.784</v>
      </c>
    </row>
    <row r="47">
      <c r="A47" s="40">
        <v>46.0</v>
      </c>
      <c r="B47" s="22">
        <v>22.326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103</v>
      </c>
      <c r="B1" s="10" t="s">
        <v>17</v>
      </c>
      <c r="C1" s="10" t="s">
        <v>18</v>
      </c>
      <c r="D1" s="10" t="s">
        <v>20</v>
      </c>
      <c r="E1" s="10" t="s">
        <v>16</v>
      </c>
      <c r="F1" s="10" t="s">
        <v>19</v>
      </c>
      <c r="G1" s="10" t="s">
        <v>15</v>
      </c>
      <c r="H1" s="10"/>
      <c r="I1" s="10"/>
      <c r="J1" s="10"/>
      <c r="K1" s="10"/>
      <c r="L1" s="10"/>
      <c r="M1" s="10"/>
      <c r="N1" s="10"/>
      <c r="O1" s="10"/>
      <c r="P1" s="10"/>
    </row>
    <row r="2">
      <c r="A2" s="39">
        <v>1.0</v>
      </c>
      <c r="B2" s="23">
        <v>35.102</v>
      </c>
      <c r="C2" s="23">
        <v>37.113</v>
      </c>
      <c r="D2" s="23">
        <v>38.589</v>
      </c>
      <c r="E2" s="23">
        <v>35.606</v>
      </c>
      <c r="F2" s="23">
        <v>42.966</v>
      </c>
      <c r="G2" s="23">
        <v>31.319</v>
      </c>
      <c r="H2" s="44"/>
      <c r="I2" s="23"/>
      <c r="J2" s="23"/>
      <c r="K2" s="23"/>
      <c r="L2" s="23"/>
      <c r="M2" s="23"/>
      <c r="N2" s="23"/>
      <c r="O2" s="23"/>
      <c r="P2" s="23"/>
    </row>
    <row r="3">
      <c r="A3" s="40">
        <v>2.0</v>
      </c>
      <c r="B3" s="22">
        <v>19.954</v>
      </c>
      <c r="C3" s="22">
        <v>20.451</v>
      </c>
      <c r="D3" s="22">
        <v>22.13</v>
      </c>
      <c r="E3" s="22">
        <v>19.719</v>
      </c>
      <c r="F3" s="22">
        <v>29.244</v>
      </c>
      <c r="G3" s="41">
        <v>17.959</v>
      </c>
      <c r="H3" s="45"/>
      <c r="I3" s="22"/>
      <c r="J3" s="22"/>
      <c r="K3" s="22"/>
      <c r="L3" s="22"/>
      <c r="M3" s="22"/>
      <c r="N3" s="22"/>
      <c r="O3" s="22"/>
      <c r="P3" s="22"/>
    </row>
    <row r="4">
      <c r="A4" s="39">
        <v>3.0</v>
      </c>
      <c r="B4" s="23">
        <v>20.202</v>
      </c>
      <c r="C4" s="23">
        <v>20.705</v>
      </c>
      <c r="D4" s="23">
        <v>22.108</v>
      </c>
      <c r="E4" s="23">
        <v>20.419</v>
      </c>
      <c r="F4" s="23">
        <v>31.396</v>
      </c>
      <c r="G4" s="23">
        <v>18.14</v>
      </c>
      <c r="H4" s="22"/>
      <c r="I4" s="23"/>
      <c r="J4" s="23"/>
      <c r="K4" s="23"/>
      <c r="L4" s="23"/>
      <c r="M4" s="23"/>
      <c r="N4" s="23"/>
      <c r="O4" s="23"/>
    </row>
    <row r="5">
      <c r="A5" s="40">
        <v>4.0</v>
      </c>
      <c r="B5" s="22">
        <v>19.744</v>
      </c>
      <c r="C5" s="22">
        <v>21.256</v>
      </c>
      <c r="D5" s="22">
        <v>21.848</v>
      </c>
      <c r="E5" s="22">
        <v>19.802</v>
      </c>
      <c r="F5" s="22">
        <v>28.299</v>
      </c>
      <c r="G5" s="22">
        <v>18.416</v>
      </c>
      <c r="H5" s="23"/>
      <c r="I5" s="22"/>
      <c r="J5" s="22"/>
      <c r="K5" s="22"/>
      <c r="L5" s="22"/>
      <c r="M5" s="22"/>
      <c r="N5" s="22"/>
      <c r="O5" s="22"/>
    </row>
    <row r="6">
      <c r="A6" s="39">
        <v>5.0</v>
      </c>
      <c r="B6" s="23">
        <v>20.183</v>
      </c>
      <c r="C6" s="23">
        <v>21.33</v>
      </c>
      <c r="D6" s="23">
        <v>22.825</v>
      </c>
      <c r="E6" s="23">
        <v>20.096</v>
      </c>
      <c r="F6" s="23">
        <v>31.936</v>
      </c>
      <c r="G6" s="23">
        <v>19.307</v>
      </c>
      <c r="H6" s="22"/>
      <c r="I6" s="23"/>
      <c r="J6" s="23"/>
      <c r="K6" s="23"/>
      <c r="L6" s="23"/>
      <c r="M6" s="23"/>
      <c r="N6" s="23"/>
      <c r="O6" s="23"/>
    </row>
    <row r="7">
      <c r="A7" s="40">
        <v>6.0</v>
      </c>
      <c r="B7" s="41">
        <v>19.667</v>
      </c>
      <c r="C7" s="22">
        <v>20.667</v>
      </c>
      <c r="D7" s="22">
        <v>22.394</v>
      </c>
      <c r="E7" s="22">
        <v>19.641</v>
      </c>
      <c r="F7" s="22">
        <v>33.303</v>
      </c>
      <c r="G7" s="22">
        <v>19.845</v>
      </c>
      <c r="H7" s="23"/>
      <c r="I7" s="22"/>
      <c r="J7" s="22"/>
      <c r="K7" s="22"/>
      <c r="L7" s="22"/>
      <c r="M7" s="22"/>
      <c r="N7" s="22"/>
      <c r="O7" s="22"/>
    </row>
    <row r="8">
      <c r="A8" s="39">
        <v>7.0</v>
      </c>
      <c r="B8" s="23">
        <v>19.938</v>
      </c>
      <c r="C8" s="23">
        <v>20.825</v>
      </c>
      <c r="D8" s="23">
        <v>22.605</v>
      </c>
      <c r="E8" s="23">
        <v>19.782</v>
      </c>
      <c r="F8" s="23">
        <v>31.882</v>
      </c>
      <c r="G8" s="23">
        <v>18.381</v>
      </c>
      <c r="H8" s="22"/>
      <c r="I8" s="23"/>
      <c r="J8" s="41"/>
      <c r="K8" s="41"/>
      <c r="L8" s="23"/>
      <c r="M8" s="23"/>
      <c r="N8" s="23"/>
      <c r="O8" s="41"/>
    </row>
    <row r="9">
      <c r="A9" s="40">
        <v>8.0</v>
      </c>
      <c r="B9" s="22">
        <v>20.466</v>
      </c>
      <c r="C9" s="22">
        <v>20.703</v>
      </c>
      <c r="D9" s="22">
        <v>22.344</v>
      </c>
      <c r="E9" s="22">
        <v>20.54</v>
      </c>
      <c r="F9" s="22">
        <v>30.617</v>
      </c>
      <c r="G9" s="22">
        <v>19.537</v>
      </c>
      <c r="H9" s="41"/>
      <c r="I9" s="22"/>
      <c r="J9" s="22"/>
      <c r="K9" s="22"/>
      <c r="L9" s="22"/>
      <c r="M9" s="22"/>
      <c r="N9" s="41"/>
      <c r="O9" s="22"/>
    </row>
    <row r="10">
      <c r="A10" s="39">
        <v>9.0</v>
      </c>
      <c r="B10" s="23">
        <v>19.963</v>
      </c>
      <c r="C10" s="23">
        <v>20.788</v>
      </c>
      <c r="D10" s="23">
        <v>23.549</v>
      </c>
      <c r="E10" s="23">
        <v>19.928</v>
      </c>
      <c r="F10" s="23">
        <v>27.115</v>
      </c>
      <c r="G10" s="23">
        <v>19.629</v>
      </c>
      <c r="H10" s="22"/>
      <c r="I10" s="23"/>
      <c r="J10" s="23"/>
      <c r="K10" s="23"/>
      <c r="L10" s="41"/>
      <c r="M10" s="23"/>
      <c r="N10" s="23"/>
      <c r="O10" s="23"/>
    </row>
    <row r="11">
      <c r="A11" s="40">
        <v>10.0</v>
      </c>
      <c r="B11" s="22">
        <v>21.502</v>
      </c>
      <c r="C11" s="22">
        <v>20.4</v>
      </c>
      <c r="D11" s="22">
        <v>22.313</v>
      </c>
      <c r="E11" s="22">
        <v>21.625</v>
      </c>
      <c r="F11" s="22">
        <v>109.805</v>
      </c>
      <c r="G11" s="22">
        <v>18.813</v>
      </c>
      <c r="H11" s="23"/>
      <c r="I11" s="41"/>
      <c r="J11" s="22"/>
      <c r="K11" s="22"/>
      <c r="L11" s="22"/>
      <c r="M11" s="22"/>
      <c r="N11" s="22"/>
      <c r="O11" s="22"/>
    </row>
    <row r="12">
      <c r="A12" s="39">
        <v>11.0</v>
      </c>
      <c r="B12" s="23">
        <v>19.738</v>
      </c>
      <c r="C12" s="23">
        <v>20.375</v>
      </c>
      <c r="D12" s="23">
        <v>24.722</v>
      </c>
      <c r="E12" s="23">
        <v>19.569</v>
      </c>
      <c r="F12" s="23">
        <v>25.866</v>
      </c>
      <c r="G12" s="23">
        <v>18.609</v>
      </c>
      <c r="H12" s="22"/>
      <c r="I12" s="23"/>
      <c r="J12" s="23"/>
      <c r="K12" s="23"/>
      <c r="L12" s="23"/>
      <c r="M12" s="23"/>
      <c r="N12" s="23"/>
      <c r="O12" s="23"/>
    </row>
    <row r="13">
      <c r="A13" s="40">
        <v>12.0</v>
      </c>
      <c r="B13" s="22">
        <v>20.046</v>
      </c>
      <c r="C13" s="22">
        <v>21.691</v>
      </c>
      <c r="D13" s="22">
        <v>25.503</v>
      </c>
      <c r="E13" s="22">
        <v>20.1</v>
      </c>
      <c r="F13" s="22">
        <v>28.238</v>
      </c>
      <c r="G13" s="22">
        <v>18.851</v>
      </c>
      <c r="H13" s="23"/>
      <c r="I13" s="22"/>
      <c r="J13" s="22"/>
      <c r="K13" s="22"/>
      <c r="L13" s="22"/>
      <c r="M13" s="22"/>
      <c r="N13" s="22"/>
      <c r="O13" s="22"/>
    </row>
    <row r="14">
      <c r="A14" s="39">
        <v>13.0</v>
      </c>
      <c r="B14" s="23">
        <v>19.78</v>
      </c>
      <c r="C14" s="23">
        <v>22.005</v>
      </c>
      <c r="D14" s="23">
        <v>99.287</v>
      </c>
      <c r="E14" s="23">
        <v>19.687</v>
      </c>
      <c r="F14" s="23">
        <v>27.638</v>
      </c>
      <c r="G14" s="23">
        <v>18.367</v>
      </c>
      <c r="H14" s="22"/>
      <c r="I14" s="23"/>
      <c r="J14" s="23"/>
      <c r="K14" s="23"/>
      <c r="L14" s="23"/>
      <c r="M14" s="23"/>
      <c r="N14" s="23"/>
      <c r="O14" s="23"/>
    </row>
    <row r="15">
      <c r="A15" s="40">
        <v>14.0</v>
      </c>
      <c r="B15" s="22">
        <v>89.106</v>
      </c>
      <c r="C15" s="22">
        <v>97.501</v>
      </c>
      <c r="D15" s="22">
        <v>21.8</v>
      </c>
      <c r="E15" s="22">
        <v>222.79</v>
      </c>
      <c r="F15" s="22">
        <v>30.85</v>
      </c>
      <c r="G15" s="22">
        <v>19.875</v>
      </c>
      <c r="H15" s="23"/>
      <c r="I15" s="22"/>
      <c r="J15" s="22"/>
      <c r="K15" s="22"/>
      <c r="L15" s="22"/>
      <c r="M15" s="22"/>
      <c r="N15" s="22"/>
      <c r="O15" s="22"/>
    </row>
    <row r="16">
      <c r="A16" s="39">
        <v>15.0</v>
      </c>
      <c r="B16" s="23">
        <v>20.778</v>
      </c>
      <c r="C16" s="23">
        <v>20.437</v>
      </c>
      <c r="D16" s="23">
        <v>22.461</v>
      </c>
      <c r="E16" s="23">
        <v>19.894</v>
      </c>
      <c r="F16" s="23">
        <v>26.115</v>
      </c>
      <c r="G16" s="23">
        <v>89.809</v>
      </c>
      <c r="H16" s="22"/>
      <c r="I16" s="23"/>
      <c r="J16" s="23"/>
      <c r="K16" s="23"/>
      <c r="L16" s="23"/>
      <c r="M16" s="23"/>
      <c r="N16" s="23"/>
      <c r="O16" s="23"/>
    </row>
    <row r="17">
      <c r="A17" s="40">
        <v>16.0</v>
      </c>
      <c r="B17" s="22">
        <v>20.353</v>
      </c>
      <c r="C17" s="22">
        <v>20.488</v>
      </c>
      <c r="D17" s="22">
        <v>21.96</v>
      </c>
      <c r="E17" s="22">
        <v>19.892</v>
      </c>
      <c r="F17" s="22">
        <v>78.556</v>
      </c>
      <c r="G17" s="22">
        <v>23.899</v>
      </c>
      <c r="H17" s="23"/>
      <c r="I17" s="22"/>
      <c r="J17" s="22"/>
      <c r="K17" s="22"/>
      <c r="L17" s="22"/>
      <c r="M17" s="22"/>
      <c r="N17" s="22"/>
    </row>
    <row r="18">
      <c r="A18" s="39">
        <v>17.0</v>
      </c>
      <c r="B18" s="23">
        <v>20.473</v>
      </c>
      <c r="C18" s="23">
        <v>20.59</v>
      </c>
      <c r="D18" s="23">
        <v>22.779</v>
      </c>
      <c r="E18" s="23">
        <v>24.045</v>
      </c>
      <c r="F18" s="23">
        <v>25.969</v>
      </c>
      <c r="G18" s="23">
        <v>21.968</v>
      </c>
      <c r="H18" s="22"/>
      <c r="I18" s="23"/>
      <c r="J18" s="23"/>
      <c r="K18" s="23"/>
      <c r="L18" s="23"/>
      <c r="M18" s="23"/>
      <c r="N18" s="23"/>
    </row>
    <row r="19">
      <c r="A19" s="40">
        <v>18.0</v>
      </c>
      <c r="B19" s="22">
        <v>20.49</v>
      </c>
      <c r="C19" s="22">
        <v>21.32</v>
      </c>
      <c r="D19" s="22">
        <v>23.16</v>
      </c>
      <c r="E19" s="22">
        <v>62.84</v>
      </c>
      <c r="F19" s="22">
        <v>29.359</v>
      </c>
      <c r="G19" s="22">
        <v>22.253</v>
      </c>
      <c r="H19" s="23"/>
      <c r="I19" s="22"/>
      <c r="J19" s="22"/>
      <c r="K19" s="22"/>
      <c r="L19" s="22"/>
      <c r="M19" s="22"/>
      <c r="N19" s="22"/>
    </row>
    <row r="20">
      <c r="A20" s="39">
        <v>19.0</v>
      </c>
      <c r="B20" s="23">
        <v>19.849</v>
      </c>
      <c r="C20" s="23">
        <v>20.709</v>
      </c>
      <c r="D20" s="23">
        <v>45.97</v>
      </c>
      <c r="E20" s="23">
        <v>19.624</v>
      </c>
      <c r="F20" s="23">
        <v>28.091</v>
      </c>
      <c r="G20" s="23">
        <v>21.967</v>
      </c>
      <c r="H20" s="22"/>
      <c r="I20" s="23"/>
      <c r="J20" s="23"/>
      <c r="K20" s="23"/>
      <c r="L20" s="23"/>
      <c r="M20" s="23"/>
    </row>
    <row r="21">
      <c r="A21" s="40">
        <v>20.0</v>
      </c>
      <c r="B21" s="22">
        <v>20.144</v>
      </c>
      <c r="C21" s="22">
        <v>20.299</v>
      </c>
      <c r="D21" s="22">
        <v>63.772</v>
      </c>
      <c r="E21" s="41">
        <v>19.408</v>
      </c>
      <c r="F21" s="22">
        <v>28.746</v>
      </c>
      <c r="G21" s="22">
        <v>22.903</v>
      </c>
      <c r="H21" s="23"/>
      <c r="I21" s="22"/>
      <c r="J21" s="22"/>
      <c r="K21" s="22"/>
      <c r="L21" s="22"/>
      <c r="M21" s="41"/>
    </row>
    <row r="22">
      <c r="A22" s="39">
        <v>21.0</v>
      </c>
      <c r="B22" s="23">
        <v>20.06</v>
      </c>
      <c r="C22" s="23">
        <v>20.15</v>
      </c>
      <c r="D22" s="23">
        <v>24.579</v>
      </c>
      <c r="E22" s="23">
        <v>19.518</v>
      </c>
      <c r="F22" s="23">
        <v>39.229</v>
      </c>
      <c r="G22" s="23">
        <v>20.678</v>
      </c>
      <c r="H22" s="22"/>
      <c r="I22" s="23"/>
      <c r="J22" s="23"/>
      <c r="K22" s="23"/>
      <c r="L22" s="23"/>
      <c r="M22" s="23"/>
    </row>
    <row r="23">
      <c r="A23" s="40">
        <v>22.0</v>
      </c>
      <c r="B23" s="22">
        <v>19.73</v>
      </c>
      <c r="C23" s="22">
        <v>20.234</v>
      </c>
      <c r="D23" s="22">
        <v>23.346</v>
      </c>
      <c r="E23" s="22">
        <v>20.054</v>
      </c>
      <c r="F23" s="22">
        <v>26.956</v>
      </c>
      <c r="G23" s="22">
        <v>19.385</v>
      </c>
      <c r="H23" s="23"/>
      <c r="I23" s="22"/>
      <c r="J23" s="22"/>
      <c r="K23" s="22"/>
      <c r="L23" s="22"/>
      <c r="M23" s="22"/>
    </row>
    <row r="24">
      <c r="A24" s="39">
        <v>23.0</v>
      </c>
      <c r="B24" s="23">
        <v>19.876</v>
      </c>
      <c r="C24" s="23">
        <v>62.986</v>
      </c>
      <c r="D24" s="23">
        <v>22.468</v>
      </c>
      <c r="E24" s="23">
        <v>19.843</v>
      </c>
      <c r="F24" s="23">
        <v>25.759</v>
      </c>
      <c r="G24" s="23">
        <v>20.126</v>
      </c>
      <c r="H24" s="22"/>
      <c r="I24" s="23"/>
      <c r="J24" s="23"/>
      <c r="K24" s="23"/>
      <c r="L24" s="23"/>
    </row>
    <row r="25">
      <c r="A25" s="40">
        <v>24.0</v>
      </c>
      <c r="B25" s="22">
        <v>22.145</v>
      </c>
      <c r="C25" s="22">
        <v>23.012</v>
      </c>
      <c r="D25" s="22">
        <v>22.697</v>
      </c>
      <c r="E25" s="22">
        <v>19.49</v>
      </c>
      <c r="F25" s="22">
        <v>31.114</v>
      </c>
      <c r="G25" s="22"/>
      <c r="H25" s="23"/>
      <c r="I25" s="22"/>
      <c r="J25" s="22"/>
      <c r="K25" s="22"/>
      <c r="L25" s="22"/>
    </row>
    <row r="26">
      <c r="A26" s="39">
        <v>25.0</v>
      </c>
      <c r="B26" s="23">
        <v>60.843</v>
      </c>
      <c r="C26" s="23">
        <v>20.455</v>
      </c>
      <c r="D26" s="23">
        <v>23.125</v>
      </c>
      <c r="E26" s="23">
        <v>22.606</v>
      </c>
      <c r="F26" s="23">
        <v>25.131</v>
      </c>
      <c r="G26" s="23"/>
      <c r="H26" s="22"/>
      <c r="I26" s="23"/>
      <c r="J26" s="23"/>
      <c r="K26" s="23"/>
      <c r="L26" s="23"/>
    </row>
    <row r="27">
      <c r="A27" s="40">
        <v>26.0</v>
      </c>
      <c r="B27" s="22">
        <v>20.029</v>
      </c>
      <c r="C27" s="22">
        <v>21.183</v>
      </c>
      <c r="D27" s="22">
        <v>23.582</v>
      </c>
      <c r="E27" s="22">
        <v>20.068</v>
      </c>
      <c r="F27" s="22">
        <v>24.71</v>
      </c>
      <c r="G27" s="22"/>
      <c r="H27" s="45"/>
      <c r="I27" s="22"/>
      <c r="J27" s="22"/>
      <c r="K27" s="22"/>
    </row>
    <row r="28">
      <c r="A28" s="39">
        <v>27.0</v>
      </c>
      <c r="B28" s="23">
        <v>19.975</v>
      </c>
      <c r="C28" s="23">
        <v>20.69</v>
      </c>
      <c r="D28" s="23">
        <v>25.675</v>
      </c>
      <c r="E28" s="23">
        <v>19.43</v>
      </c>
      <c r="F28" s="23"/>
      <c r="G28" s="23"/>
      <c r="H28" s="45"/>
      <c r="I28" s="23"/>
      <c r="J28" s="23"/>
      <c r="K28" s="23"/>
    </row>
    <row r="29">
      <c r="A29" s="40">
        <v>28.0</v>
      </c>
      <c r="B29" s="22">
        <v>19.976</v>
      </c>
      <c r="C29" s="22">
        <v>20.965</v>
      </c>
      <c r="D29" s="22">
        <v>22.305</v>
      </c>
      <c r="E29" s="22">
        <v>19.573</v>
      </c>
      <c r="F29" s="22"/>
      <c r="G29" s="22"/>
      <c r="H29" s="45"/>
      <c r="I29" s="22"/>
      <c r="J29" s="22"/>
      <c r="K29" s="22"/>
    </row>
    <row r="30">
      <c r="A30" s="39">
        <v>29.0</v>
      </c>
      <c r="B30" s="23">
        <v>20.286</v>
      </c>
      <c r="C30" s="23">
        <v>20.742</v>
      </c>
      <c r="D30" s="23">
        <v>22.023</v>
      </c>
      <c r="E30" s="23">
        <v>19.996</v>
      </c>
      <c r="F30" s="23"/>
      <c r="G30" s="23"/>
      <c r="I30" s="23"/>
      <c r="J30" s="23"/>
      <c r="K30" s="23"/>
    </row>
    <row r="31">
      <c r="A31" s="40">
        <v>30.0</v>
      </c>
      <c r="B31" s="22">
        <v>19.953</v>
      </c>
      <c r="C31" s="22">
        <v>22.913</v>
      </c>
      <c r="D31" s="22">
        <v>22.632</v>
      </c>
      <c r="E31" s="22">
        <v>22.673</v>
      </c>
      <c r="F31" s="22"/>
      <c r="G31" s="22"/>
      <c r="I31" s="22"/>
      <c r="J31" s="22"/>
      <c r="K31" s="22"/>
    </row>
    <row r="32">
      <c r="A32" s="39">
        <v>31.0</v>
      </c>
      <c r="B32" s="23">
        <v>30.347</v>
      </c>
      <c r="C32" s="23">
        <v>20.581</v>
      </c>
      <c r="D32" s="23">
        <v>23.125</v>
      </c>
      <c r="E32" s="23">
        <v>22.079</v>
      </c>
      <c r="F32" s="23"/>
      <c r="G32" s="23"/>
      <c r="I32" s="23"/>
      <c r="J32" s="23"/>
      <c r="K32" s="23"/>
    </row>
    <row r="33">
      <c r="A33" s="40">
        <v>32.0</v>
      </c>
      <c r="B33" s="22">
        <v>20.229</v>
      </c>
      <c r="C33" s="22">
        <v>20.309</v>
      </c>
      <c r="D33" s="22">
        <v>21.894</v>
      </c>
      <c r="E33" s="22"/>
      <c r="F33" s="22"/>
      <c r="G33" s="22"/>
      <c r="I33" s="22"/>
      <c r="J33" s="22"/>
      <c r="K33" s="22"/>
    </row>
    <row r="34">
      <c r="A34" s="39">
        <v>33.0</v>
      </c>
      <c r="B34" s="23">
        <v>20.781</v>
      </c>
      <c r="C34" s="23">
        <v>20.239</v>
      </c>
      <c r="D34" s="23"/>
      <c r="E34" s="23"/>
      <c r="F34" s="23"/>
      <c r="G34" s="23"/>
      <c r="I34" s="23"/>
      <c r="J34" s="23"/>
      <c r="K34" s="23"/>
    </row>
    <row r="35">
      <c r="A35" s="40">
        <v>34.0</v>
      </c>
      <c r="B35" s="22">
        <v>20.677</v>
      </c>
      <c r="C35" s="22">
        <v>21.151</v>
      </c>
      <c r="D35" s="22"/>
      <c r="E35" s="22"/>
      <c r="F35" s="22"/>
      <c r="G35" s="22"/>
      <c r="I35" s="22"/>
      <c r="J35" s="22"/>
      <c r="K35" s="22"/>
    </row>
    <row r="36">
      <c r="A36" s="39">
        <v>35.0</v>
      </c>
      <c r="B36" s="23">
        <v>21.613</v>
      </c>
      <c r="C36" s="23">
        <v>21.749</v>
      </c>
      <c r="D36" s="23"/>
      <c r="E36" s="23"/>
      <c r="F36" s="23"/>
      <c r="G36" s="23"/>
      <c r="I36" s="23"/>
      <c r="J36" s="23"/>
      <c r="K36" s="23"/>
    </row>
    <row r="37">
      <c r="A37" s="40">
        <v>36.0</v>
      </c>
      <c r="B37" s="22">
        <v>19.97</v>
      </c>
      <c r="C37" s="41">
        <v>20.091</v>
      </c>
      <c r="D37" s="22"/>
      <c r="E37" s="22"/>
      <c r="F37" s="22"/>
      <c r="G37" s="22"/>
      <c r="I37" s="22"/>
      <c r="J37" s="22"/>
      <c r="K37" s="22"/>
    </row>
    <row r="38">
      <c r="A38" s="39">
        <v>37.0</v>
      </c>
      <c r="B38" s="23">
        <v>20.396</v>
      </c>
      <c r="C38" s="23">
        <v>20.532</v>
      </c>
      <c r="D38" s="23"/>
      <c r="E38" s="23"/>
      <c r="F38" s="23"/>
      <c r="G38" s="23"/>
      <c r="I38" s="23"/>
      <c r="J38" s="23"/>
      <c r="K38" s="23"/>
    </row>
    <row r="39">
      <c r="A39" s="40">
        <v>38.0</v>
      </c>
      <c r="B39" s="22">
        <v>20.291</v>
      </c>
      <c r="C39" s="22"/>
      <c r="D39" s="22"/>
      <c r="E39" s="22"/>
      <c r="F39" s="22"/>
      <c r="G39" s="22"/>
      <c r="I39" s="22"/>
      <c r="J39" s="22"/>
      <c r="K39" s="22"/>
    </row>
    <row r="40">
      <c r="A40" s="39"/>
      <c r="B40" s="23"/>
      <c r="C40" s="23"/>
      <c r="D40" s="23"/>
      <c r="E40" s="23"/>
    </row>
    <row r="41">
      <c r="A41" s="40"/>
      <c r="B41" s="22"/>
      <c r="C41" s="2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103</v>
      </c>
      <c r="B1" s="10" t="s">
        <v>15</v>
      </c>
      <c r="C1" s="10" t="s">
        <v>17</v>
      </c>
      <c r="D1" s="10" t="s">
        <v>16</v>
      </c>
      <c r="E1" s="10" t="s">
        <v>22</v>
      </c>
      <c r="F1" s="10" t="s">
        <v>18</v>
      </c>
      <c r="G1" s="10" t="s">
        <v>19</v>
      </c>
      <c r="H1" s="10" t="s">
        <v>20</v>
      </c>
      <c r="I1" s="23"/>
      <c r="J1" s="23"/>
      <c r="K1" s="23"/>
      <c r="L1" s="23"/>
      <c r="M1" s="23"/>
      <c r="N1" s="23"/>
      <c r="O1" s="23"/>
      <c r="P1" s="23"/>
      <c r="Q1" s="23"/>
    </row>
    <row r="2">
      <c r="A2" s="39">
        <v>1.0</v>
      </c>
      <c r="B2" s="23">
        <v>28.533</v>
      </c>
      <c r="C2" s="23">
        <v>30.846</v>
      </c>
      <c r="D2" s="23">
        <v>31.272</v>
      </c>
      <c r="E2" s="23">
        <v>31.692</v>
      </c>
      <c r="F2" s="23">
        <v>33.38</v>
      </c>
      <c r="G2" s="23">
        <v>39.184</v>
      </c>
      <c r="H2" s="23">
        <v>34.935</v>
      </c>
      <c r="I2" s="22"/>
      <c r="J2" s="22"/>
      <c r="K2" s="22"/>
      <c r="L2" s="41"/>
      <c r="M2" s="22"/>
      <c r="N2" s="22"/>
      <c r="O2" s="41"/>
      <c r="P2" s="22"/>
      <c r="Q2" s="22"/>
    </row>
    <row r="3">
      <c r="A3" s="40">
        <v>2.0</v>
      </c>
      <c r="B3" s="22">
        <v>18.439</v>
      </c>
      <c r="C3" s="22">
        <v>19.769</v>
      </c>
      <c r="D3" s="22">
        <v>20.072</v>
      </c>
      <c r="E3" s="22">
        <v>20.097</v>
      </c>
      <c r="F3" s="22">
        <v>20.314</v>
      </c>
      <c r="G3" s="22">
        <v>53.489</v>
      </c>
      <c r="H3" s="23"/>
      <c r="I3" s="23"/>
      <c r="J3" s="41"/>
      <c r="K3" s="23"/>
      <c r="L3" s="23"/>
      <c r="M3" s="23"/>
      <c r="N3" s="23"/>
      <c r="O3" s="23"/>
      <c r="P3" s="41"/>
      <c r="Q3" s="23"/>
    </row>
    <row r="4">
      <c r="A4" s="39">
        <v>3.0</v>
      </c>
      <c r="B4" s="23">
        <v>39.115</v>
      </c>
      <c r="C4" s="23">
        <v>36.563</v>
      </c>
      <c r="D4" s="23">
        <v>38.394</v>
      </c>
      <c r="E4" s="23">
        <v>38.307</v>
      </c>
      <c r="F4" s="23">
        <v>37.219</v>
      </c>
      <c r="G4" s="41">
        <v>25.985</v>
      </c>
      <c r="H4" s="22"/>
      <c r="I4" s="41"/>
      <c r="J4" s="22"/>
      <c r="K4" s="41"/>
      <c r="L4" s="22"/>
      <c r="M4" s="22"/>
      <c r="N4" s="22"/>
      <c r="O4" s="22"/>
      <c r="P4" s="22"/>
      <c r="Q4" s="22"/>
    </row>
    <row r="5">
      <c r="A5" s="40">
        <v>4.0</v>
      </c>
      <c r="B5" s="41">
        <v>17.914</v>
      </c>
      <c r="C5" s="22">
        <v>19.567</v>
      </c>
      <c r="D5" s="22">
        <v>19.5</v>
      </c>
      <c r="E5" s="22">
        <v>19.778</v>
      </c>
      <c r="F5" s="22">
        <v>20.536</v>
      </c>
      <c r="G5" s="22">
        <v>37.75</v>
      </c>
      <c r="H5" s="23"/>
      <c r="I5" s="23"/>
      <c r="J5" s="23"/>
      <c r="K5" s="23"/>
      <c r="L5" s="23"/>
      <c r="M5" s="23"/>
      <c r="N5" s="23"/>
      <c r="O5" s="23"/>
      <c r="P5" s="23"/>
      <c r="Q5" s="23"/>
    </row>
    <row r="6">
      <c r="A6" s="39">
        <v>5.0</v>
      </c>
      <c r="B6" s="23">
        <v>18.451</v>
      </c>
      <c r="C6" s="23">
        <v>19.532</v>
      </c>
      <c r="D6" s="23">
        <v>19.296</v>
      </c>
      <c r="E6" s="23">
        <v>19.647</v>
      </c>
      <c r="F6" s="23">
        <v>20.213</v>
      </c>
      <c r="G6" s="23">
        <v>33.466</v>
      </c>
      <c r="H6" s="22"/>
      <c r="I6" s="22"/>
      <c r="J6" s="22"/>
      <c r="K6" s="22"/>
      <c r="L6" s="22"/>
      <c r="M6" s="22"/>
      <c r="N6" s="22"/>
      <c r="O6" s="22"/>
      <c r="P6" s="22"/>
      <c r="Q6" s="22"/>
    </row>
    <row r="7">
      <c r="A7" s="40">
        <v>6.0</v>
      </c>
      <c r="B7" s="22">
        <v>18.979</v>
      </c>
      <c r="C7" s="22">
        <v>19.699</v>
      </c>
      <c r="D7" s="22">
        <v>19.263</v>
      </c>
      <c r="E7" s="22">
        <v>19.443</v>
      </c>
      <c r="F7" s="22">
        <v>20.191</v>
      </c>
      <c r="G7" s="22">
        <v>61.753</v>
      </c>
      <c r="H7" s="23"/>
      <c r="I7" s="23"/>
      <c r="J7" s="23"/>
      <c r="K7" s="23"/>
      <c r="L7" s="23"/>
      <c r="M7" s="23"/>
      <c r="N7" s="23"/>
      <c r="O7" s="23"/>
      <c r="P7" s="23"/>
      <c r="Q7" s="23"/>
    </row>
    <row r="8">
      <c r="A8" s="39">
        <v>7.0</v>
      </c>
      <c r="B8" s="23">
        <v>18.782</v>
      </c>
      <c r="C8" s="23">
        <v>19.512</v>
      </c>
      <c r="D8" s="23">
        <v>19.109</v>
      </c>
      <c r="E8" s="23">
        <v>19.235</v>
      </c>
      <c r="F8" s="23">
        <v>20.218</v>
      </c>
      <c r="G8" s="23">
        <v>33.941</v>
      </c>
      <c r="H8" s="22"/>
      <c r="I8" s="22"/>
      <c r="J8" s="22"/>
      <c r="K8" s="22"/>
      <c r="L8" s="22"/>
      <c r="M8" s="22"/>
      <c r="N8" s="22"/>
      <c r="O8" s="22"/>
      <c r="P8" s="22"/>
      <c r="Q8" s="22"/>
    </row>
    <row r="9">
      <c r="A9" s="40">
        <v>8.0</v>
      </c>
      <c r="B9" s="22">
        <v>18.775</v>
      </c>
      <c r="C9" s="22">
        <v>19.385</v>
      </c>
      <c r="D9" s="22">
        <v>19.221</v>
      </c>
      <c r="E9" s="22">
        <v>19.123</v>
      </c>
      <c r="F9" s="22">
        <v>20.248</v>
      </c>
      <c r="G9" s="22">
        <v>26.165</v>
      </c>
      <c r="H9" s="23"/>
      <c r="I9" s="23"/>
      <c r="J9" s="23"/>
      <c r="K9" s="23"/>
      <c r="L9" s="23"/>
      <c r="M9" s="23"/>
      <c r="N9" s="23"/>
      <c r="O9" s="23"/>
      <c r="P9" s="23"/>
      <c r="Q9" s="23"/>
    </row>
    <row r="10">
      <c r="A10" s="39">
        <v>9.0</v>
      </c>
      <c r="B10" s="23">
        <v>18.581</v>
      </c>
      <c r="C10" s="23">
        <v>19.699</v>
      </c>
      <c r="D10" s="23">
        <v>19.258</v>
      </c>
      <c r="E10" s="23">
        <v>19.153</v>
      </c>
      <c r="F10" s="23">
        <v>20.734</v>
      </c>
      <c r="G10" s="23">
        <v>32.234</v>
      </c>
      <c r="H10" s="22"/>
      <c r="I10" s="22"/>
      <c r="J10" s="22"/>
      <c r="K10" s="22"/>
      <c r="L10" s="22"/>
      <c r="M10" s="41"/>
      <c r="N10" s="22"/>
      <c r="O10" s="22"/>
      <c r="P10" s="22"/>
      <c r="Q10" s="41"/>
    </row>
    <row r="11">
      <c r="A11" s="40">
        <v>10.0</v>
      </c>
      <c r="B11" s="22">
        <v>18.613</v>
      </c>
      <c r="C11" s="22">
        <v>19.463</v>
      </c>
      <c r="D11" s="22">
        <v>19.263</v>
      </c>
      <c r="E11" s="22">
        <v>19.385</v>
      </c>
      <c r="F11" s="22">
        <v>20.253</v>
      </c>
      <c r="G11" s="22">
        <v>27.039</v>
      </c>
      <c r="H11" s="23"/>
      <c r="I11" s="23"/>
      <c r="J11" s="23"/>
      <c r="K11" s="23"/>
      <c r="L11" s="23"/>
      <c r="M11" s="23"/>
      <c r="N11" s="23"/>
      <c r="O11" s="23"/>
      <c r="P11" s="23"/>
      <c r="Q11" s="23"/>
    </row>
    <row r="12">
      <c r="A12" s="39">
        <v>11.0</v>
      </c>
      <c r="B12" s="23">
        <v>18.38</v>
      </c>
      <c r="C12" s="23">
        <v>19.407</v>
      </c>
      <c r="D12" s="23">
        <v>19.121</v>
      </c>
      <c r="E12" s="23">
        <v>19.115</v>
      </c>
      <c r="F12" s="23">
        <v>20.247</v>
      </c>
      <c r="G12" s="23">
        <v>44.334</v>
      </c>
      <c r="H12" s="22"/>
      <c r="I12" s="22"/>
      <c r="J12" s="22"/>
      <c r="K12" s="22"/>
      <c r="L12" s="22"/>
      <c r="M12" s="22"/>
      <c r="N12" s="22"/>
      <c r="O12" s="22"/>
      <c r="P12" s="22"/>
      <c r="Q12" s="22"/>
    </row>
    <row r="13">
      <c r="A13" s="40">
        <v>12.0</v>
      </c>
      <c r="B13" s="22">
        <v>19.312</v>
      </c>
      <c r="C13" s="22">
        <v>19.334</v>
      </c>
      <c r="D13" s="22">
        <v>19.307</v>
      </c>
      <c r="E13" s="22">
        <v>18.975</v>
      </c>
      <c r="F13" s="22">
        <v>20.556</v>
      </c>
      <c r="G13" s="22">
        <v>30.277</v>
      </c>
      <c r="H13" s="23"/>
      <c r="I13" s="23"/>
      <c r="J13" s="23"/>
      <c r="K13" s="23"/>
      <c r="L13" s="23"/>
      <c r="M13" s="23"/>
      <c r="N13" s="23"/>
      <c r="O13" s="23"/>
      <c r="P13" s="23"/>
      <c r="Q13" s="23"/>
    </row>
    <row r="14">
      <c r="A14" s="39">
        <v>13.0</v>
      </c>
      <c r="B14" s="23">
        <v>20.414</v>
      </c>
      <c r="C14" s="23">
        <v>19.656</v>
      </c>
      <c r="D14" s="23">
        <v>19.83</v>
      </c>
      <c r="E14" s="23">
        <v>19.651</v>
      </c>
      <c r="F14" s="23">
        <v>21.406</v>
      </c>
      <c r="G14" s="23">
        <v>27.44</v>
      </c>
      <c r="H14" s="22"/>
      <c r="I14" s="22"/>
      <c r="J14" s="22"/>
      <c r="K14" s="22"/>
      <c r="L14" s="22"/>
      <c r="M14" s="22"/>
      <c r="N14" s="22"/>
      <c r="O14" s="22"/>
      <c r="P14" s="22"/>
    </row>
    <row r="15">
      <c r="A15" s="40">
        <v>14.0</v>
      </c>
      <c r="B15" s="22">
        <v>25.44</v>
      </c>
      <c r="C15" s="22">
        <v>19.964</v>
      </c>
      <c r="D15" s="22">
        <v>20.181</v>
      </c>
      <c r="E15" s="22">
        <v>19.967</v>
      </c>
      <c r="F15" s="22">
        <v>20.896</v>
      </c>
      <c r="G15" s="22">
        <v>35.271</v>
      </c>
      <c r="H15" s="23"/>
      <c r="I15" s="23"/>
      <c r="J15" s="23"/>
      <c r="K15" s="23"/>
      <c r="L15" s="23"/>
      <c r="M15" s="23"/>
      <c r="N15" s="23"/>
      <c r="O15" s="23"/>
      <c r="P15" s="23"/>
    </row>
    <row r="16">
      <c r="A16" s="39">
        <v>15.0</v>
      </c>
      <c r="B16" s="23">
        <v>18.344</v>
      </c>
      <c r="C16" s="23">
        <v>19.643</v>
      </c>
      <c r="D16" s="23">
        <v>19.269</v>
      </c>
      <c r="E16" s="23">
        <v>19.526</v>
      </c>
      <c r="F16" s="23">
        <v>20.585</v>
      </c>
      <c r="G16" s="23">
        <v>26.789</v>
      </c>
      <c r="H16" s="22"/>
      <c r="I16" s="22"/>
      <c r="J16" s="22"/>
      <c r="K16" s="22"/>
      <c r="L16" s="22"/>
      <c r="M16" s="22"/>
      <c r="N16" s="22"/>
      <c r="O16" s="22"/>
    </row>
    <row r="17">
      <c r="A17" s="40">
        <v>16.0</v>
      </c>
      <c r="B17" s="22">
        <v>19.24</v>
      </c>
      <c r="C17" s="22">
        <v>19.731</v>
      </c>
      <c r="D17" s="22">
        <v>19.724</v>
      </c>
      <c r="E17" s="22">
        <v>19.701</v>
      </c>
      <c r="F17" s="41">
        <v>20.149</v>
      </c>
      <c r="G17" s="22">
        <v>37.057</v>
      </c>
      <c r="H17" s="23"/>
      <c r="I17" s="23"/>
      <c r="J17" s="23"/>
      <c r="K17" s="23"/>
      <c r="L17" s="23"/>
      <c r="M17" s="23"/>
      <c r="N17" s="23"/>
      <c r="O17" s="23"/>
    </row>
    <row r="18">
      <c r="A18" s="39">
        <v>17.0</v>
      </c>
      <c r="B18" s="23">
        <v>20.267</v>
      </c>
      <c r="C18" s="23">
        <v>19.419</v>
      </c>
      <c r="D18" s="23">
        <v>19.567</v>
      </c>
      <c r="E18" s="23">
        <v>19.198</v>
      </c>
      <c r="F18" s="23">
        <v>20.224</v>
      </c>
      <c r="G18" s="23">
        <v>36.11</v>
      </c>
      <c r="H18" s="22"/>
      <c r="I18" s="22"/>
      <c r="J18" s="22"/>
      <c r="K18" s="22"/>
      <c r="L18" s="22"/>
      <c r="M18" s="22"/>
      <c r="N18" s="22"/>
      <c r="O18" s="22"/>
    </row>
    <row r="19">
      <c r="A19" s="40">
        <v>18.0</v>
      </c>
      <c r="B19" s="22">
        <v>20.145</v>
      </c>
      <c r="C19" s="22">
        <v>19.717</v>
      </c>
      <c r="D19" s="22">
        <v>19.541</v>
      </c>
      <c r="E19" s="22">
        <v>19.643</v>
      </c>
      <c r="F19" s="22">
        <v>36.08</v>
      </c>
      <c r="G19" s="22">
        <v>32.777</v>
      </c>
      <c r="H19" s="23"/>
      <c r="I19" s="23"/>
      <c r="J19" s="23"/>
      <c r="K19" s="23"/>
      <c r="L19" s="23"/>
      <c r="M19" s="23"/>
      <c r="N19" s="23"/>
      <c r="O19" s="23"/>
    </row>
    <row r="20">
      <c r="A20" s="39">
        <v>19.0</v>
      </c>
      <c r="B20" s="23">
        <v>21.79</v>
      </c>
      <c r="C20" s="23">
        <v>20.592</v>
      </c>
      <c r="D20" s="23">
        <v>22.463</v>
      </c>
      <c r="E20" s="23">
        <v>22.816</v>
      </c>
      <c r="F20" s="23">
        <v>21.334</v>
      </c>
      <c r="G20" s="23">
        <v>33.406</v>
      </c>
      <c r="H20" s="22"/>
      <c r="I20" s="22"/>
      <c r="J20" s="22"/>
      <c r="K20" s="22"/>
      <c r="L20" s="22"/>
      <c r="M20" s="22"/>
      <c r="N20" s="22"/>
      <c r="O20" s="22"/>
    </row>
    <row r="21">
      <c r="A21" s="40">
        <v>20.0</v>
      </c>
      <c r="B21" s="22">
        <v>22.809</v>
      </c>
      <c r="C21" s="22">
        <v>22.384</v>
      </c>
      <c r="D21" s="22">
        <v>23.986</v>
      </c>
      <c r="E21" s="22">
        <v>23.536</v>
      </c>
      <c r="F21" s="22">
        <v>20.82</v>
      </c>
      <c r="G21" s="22">
        <v>30.443</v>
      </c>
      <c r="H21" s="23"/>
      <c r="I21" s="23"/>
      <c r="J21" s="23"/>
      <c r="K21" s="23"/>
      <c r="L21" s="23"/>
      <c r="M21" s="23"/>
      <c r="N21" s="23"/>
      <c r="O21" s="23"/>
    </row>
    <row r="22">
      <c r="A22" s="39">
        <v>21.0</v>
      </c>
      <c r="B22" s="23">
        <v>19.507</v>
      </c>
      <c r="C22" s="23">
        <v>19.704</v>
      </c>
      <c r="D22" s="23">
        <v>19.229</v>
      </c>
      <c r="E22" s="23">
        <v>19.433</v>
      </c>
      <c r="F22" s="23">
        <v>20.719</v>
      </c>
      <c r="G22" s="23">
        <v>45.257</v>
      </c>
      <c r="H22" s="22"/>
      <c r="I22" s="22"/>
      <c r="J22" s="22"/>
      <c r="K22" s="22"/>
      <c r="L22" s="22"/>
      <c r="M22" s="22"/>
      <c r="N22" s="22"/>
      <c r="O22" s="22"/>
    </row>
    <row r="23">
      <c r="A23" s="40">
        <v>22.0</v>
      </c>
      <c r="B23" s="22">
        <v>18.481</v>
      </c>
      <c r="C23" s="22">
        <v>19.341</v>
      </c>
      <c r="D23" s="22">
        <v>19.352</v>
      </c>
      <c r="E23" s="22">
        <v>19.3</v>
      </c>
      <c r="F23" s="22">
        <v>21.96</v>
      </c>
      <c r="G23" s="22">
        <v>32.462</v>
      </c>
      <c r="H23" s="23"/>
      <c r="I23" s="23"/>
      <c r="J23" s="23"/>
      <c r="K23" s="23"/>
      <c r="L23" s="23"/>
      <c r="M23" s="23"/>
      <c r="N23" s="23"/>
    </row>
    <row r="24">
      <c r="A24" s="39">
        <v>23.0</v>
      </c>
      <c r="B24" s="23">
        <v>18.542</v>
      </c>
      <c r="C24" s="23">
        <v>19.692</v>
      </c>
      <c r="D24" s="23">
        <v>18.922</v>
      </c>
      <c r="E24" s="23">
        <v>18.83</v>
      </c>
      <c r="F24" s="23">
        <v>21.387</v>
      </c>
      <c r="G24" s="23">
        <v>32.81</v>
      </c>
      <c r="H24" s="22"/>
      <c r="I24" s="22"/>
      <c r="J24" s="22"/>
      <c r="K24" s="22"/>
      <c r="L24" s="22"/>
    </row>
    <row r="25">
      <c r="A25" s="40">
        <v>24.0</v>
      </c>
      <c r="B25" s="22">
        <v>19.757</v>
      </c>
      <c r="C25" s="22">
        <v>19.683</v>
      </c>
      <c r="D25" s="22">
        <v>19.011</v>
      </c>
      <c r="E25" s="22">
        <v>19.214</v>
      </c>
      <c r="F25" s="22">
        <v>21.179</v>
      </c>
      <c r="G25" s="22">
        <v>34.418</v>
      </c>
      <c r="H25" s="23"/>
      <c r="I25" s="23"/>
      <c r="J25" s="23"/>
      <c r="K25" s="23"/>
      <c r="L25" s="23"/>
    </row>
    <row r="26">
      <c r="A26" s="39">
        <v>25.0</v>
      </c>
      <c r="B26" s="23">
        <v>20.541</v>
      </c>
      <c r="C26" s="23">
        <v>19.549</v>
      </c>
      <c r="D26" s="41">
        <v>18.847</v>
      </c>
      <c r="E26" s="23">
        <v>19.224</v>
      </c>
      <c r="F26" s="23">
        <v>21.711</v>
      </c>
      <c r="G26" s="23">
        <v>33.023</v>
      </c>
      <c r="H26" s="22"/>
      <c r="I26" s="22"/>
      <c r="J26" s="22"/>
      <c r="K26" s="22"/>
    </row>
    <row r="27">
      <c r="A27" s="40">
        <v>26.0</v>
      </c>
      <c r="B27" s="22">
        <v>18.172</v>
      </c>
      <c r="C27" s="41">
        <v>19.328</v>
      </c>
      <c r="D27" s="22">
        <v>19.053</v>
      </c>
      <c r="E27" s="22">
        <v>18.898</v>
      </c>
      <c r="F27" s="22">
        <v>23.528</v>
      </c>
      <c r="G27" s="22">
        <v>34.753</v>
      </c>
      <c r="H27" s="23"/>
      <c r="I27" s="23"/>
      <c r="J27" s="23"/>
    </row>
    <row r="28">
      <c r="A28" s="39">
        <v>27.0</v>
      </c>
      <c r="B28" s="23">
        <v>20.312</v>
      </c>
      <c r="C28" s="23">
        <v>21.491</v>
      </c>
      <c r="D28" s="23">
        <v>20.978</v>
      </c>
      <c r="E28" s="23">
        <v>20.442</v>
      </c>
      <c r="F28" s="23">
        <v>21.597</v>
      </c>
      <c r="G28" s="22"/>
      <c r="H28" s="22"/>
      <c r="I28" s="22"/>
      <c r="J28" s="22"/>
    </row>
    <row r="29">
      <c r="A29" s="40">
        <v>28.0</v>
      </c>
      <c r="B29" s="22">
        <v>19.065</v>
      </c>
      <c r="C29" s="22">
        <v>19.581</v>
      </c>
      <c r="D29" s="22">
        <v>20.85</v>
      </c>
      <c r="E29" s="22">
        <v>22.749</v>
      </c>
      <c r="F29" s="22">
        <v>20.611</v>
      </c>
      <c r="G29" s="23"/>
      <c r="H29" s="23"/>
      <c r="I29" s="23"/>
      <c r="J29" s="23"/>
    </row>
    <row r="30">
      <c r="A30" s="39">
        <v>29.0</v>
      </c>
      <c r="B30" s="23">
        <v>19.44</v>
      </c>
      <c r="C30" s="23">
        <v>19.749</v>
      </c>
      <c r="D30" s="23">
        <v>19.535</v>
      </c>
      <c r="E30" s="23">
        <v>19.631</v>
      </c>
      <c r="F30" s="23">
        <v>20.449</v>
      </c>
      <c r="G30" s="22"/>
      <c r="H30" s="22"/>
      <c r="I30" s="22"/>
      <c r="J30" s="22"/>
    </row>
    <row r="31">
      <c r="A31" s="40">
        <v>30.0</v>
      </c>
      <c r="B31" s="22">
        <v>18.957</v>
      </c>
      <c r="C31" s="22">
        <v>19.398</v>
      </c>
      <c r="D31" s="22">
        <v>19.13</v>
      </c>
      <c r="E31" s="22">
        <v>18.957</v>
      </c>
      <c r="F31" s="22">
        <v>20.786</v>
      </c>
      <c r="G31" s="23"/>
      <c r="H31" s="23"/>
      <c r="I31" s="23"/>
      <c r="J31" s="23"/>
    </row>
    <row r="32">
      <c r="A32" s="39">
        <v>31.0</v>
      </c>
      <c r="B32" s="23">
        <v>19.02</v>
      </c>
      <c r="C32" s="23">
        <v>19.961</v>
      </c>
      <c r="D32" s="23">
        <v>19.301</v>
      </c>
      <c r="E32" s="23">
        <v>18.959</v>
      </c>
      <c r="F32" s="23">
        <v>20.813</v>
      </c>
      <c r="G32" s="22"/>
      <c r="H32" s="22"/>
      <c r="I32" s="22"/>
      <c r="J32" s="22"/>
    </row>
    <row r="33">
      <c r="A33" s="40">
        <v>32.0</v>
      </c>
      <c r="B33" s="22">
        <v>18.45</v>
      </c>
      <c r="C33" s="22">
        <v>19.797</v>
      </c>
      <c r="D33" s="22">
        <v>19.594</v>
      </c>
      <c r="E33" s="22">
        <v>19.04</v>
      </c>
      <c r="F33" s="22">
        <v>20.835</v>
      </c>
      <c r="G33" s="23"/>
      <c r="H33" s="23"/>
      <c r="I33" s="23"/>
      <c r="J33" s="23"/>
    </row>
    <row r="34">
      <c r="A34" s="39">
        <v>33.0</v>
      </c>
      <c r="B34" s="23">
        <v>18.682</v>
      </c>
      <c r="C34" s="23">
        <v>19.617</v>
      </c>
      <c r="D34" s="23">
        <v>19.605</v>
      </c>
      <c r="E34" s="23">
        <v>19.113</v>
      </c>
      <c r="F34" s="23">
        <v>27.719</v>
      </c>
      <c r="G34" s="22"/>
      <c r="H34" s="22"/>
      <c r="I34" s="22"/>
      <c r="J34" s="22"/>
    </row>
    <row r="35">
      <c r="A35" s="40">
        <v>34.0</v>
      </c>
      <c r="B35" s="22">
        <v>19.425</v>
      </c>
      <c r="C35" s="22">
        <v>20.014</v>
      </c>
      <c r="D35" s="22">
        <v>19.956</v>
      </c>
      <c r="E35" s="22">
        <v>19.453</v>
      </c>
      <c r="F35" s="22">
        <v>20.703</v>
      </c>
      <c r="G35" s="23"/>
      <c r="H35" s="23"/>
      <c r="I35" s="23"/>
      <c r="J35" s="23"/>
    </row>
    <row r="36">
      <c r="A36" s="39">
        <v>35.0</v>
      </c>
      <c r="B36" s="23">
        <v>21.165</v>
      </c>
      <c r="C36" s="23">
        <v>23.695</v>
      </c>
      <c r="D36" s="23">
        <v>34.173</v>
      </c>
      <c r="E36" s="23">
        <v>35.34</v>
      </c>
      <c r="F36" s="23">
        <v>20.882</v>
      </c>
      <c r="G36" s="22"/>
      <c r="H36" s="22"/>
      <c r="I36" s="22"/>
      <c r="J36" s="22"/>
    </row>
    <row r="37">
      <c r="A37" s="40">
        <v>36.0</v>
      </c>
      <c r="B37" s="22">
        <v>28.165</v>
      </c>
      <c r="C37" s="22">
        <v>20.358</v>
      </c>
      <c r="D37" s="22">
        <v>19.202</v>
      </c>
      <c r="E37" s="22">
        <v>19.261</v>
      </c>
      <c r="F37" s="22">
        <v>21.07</v>
      </c>
      <c r="G37" s="23"/>
      <c r="H37" s="23"/>
      <c r="I37" s="23"/>
      <c r="J37" s="23"/>
    </row>
    <row r="38">
      <c r="A38" s="39">
        <v>37.0</v>
      </c>
      <c r="B38" s="23">
        <v>19.954</v>
      </c>
      <c r="C38" s="23">
        <v>19.813</v>
      </c>
      <c r="D38" s="23">
        <v>20.012</v>
      </c>
      <c r="E38" s="23">
        <v>19.414</v>
      </c>
      <c r="F38" s="23">
        <v>20.973</v>
      </c>
      <c r="G38" s="22"/>
      <c r="H38" s="22"/>
      <c r="I38" s="22"/>
      <c r="J38" s="22"/>
    </row>
    <row r="39">
      <c r="A39" s="40">
        <v>38.0</v>
      </c>
      <c r="B39" s="22">
        <v>20.974</v>
      </c>
      <c r="C39" s="22">
        <v>19.927</v>
      </c>
      <c r="D39" s="22">
        <v>19.089</v>
      </c>
      <c r="E39" s="22">
        <v>19.087</v>
      </c>
      <c r="F39" s="22">
        <v>20.846</v>
      </c>
      <c r="G39" s="23"/>
      <c r="H39" s="23"/>
      <c r="I39" s="23"/>
      <c r="J39" s="23"/>
    </row>
    <row r="40">
      <c r="A40" s="39">
        <v>39.0</v>
      </c>
      <c r="B40" s="23">
        <v>20.218</v>
      </c>
      <c r="C40" s="23">
        <v>20.071</v>
      </c>
      <c r="D40" s="23">
        <v>19.207</v>
      </c>
      <c r="E40" s="23">
        <v>19.319</v>
      </c>
      <c r="F40" s="23">
        <v>20.674</v>
      </c>
    </row>
    <row r="41">
      <c r="A41" s="40">
        <v>40.0</v>
      </c>
      <c r="B41" s="22">
        <v>18.394</v>
      </c>
      <c r="C41" s="22">
        <v>19.889</v>
      </c>
      <c r="D41" s="22">
        <v>19.137</v>
      </c>
      <c r="E41" s="22">
        <v>19.431</v>
      </c>
      <c r="F41" s="22">
        <v>20.527</v>
      </c>
    </row>
    <row r="42">
      <c r="A42" s="39">
        <v>41.0</v>
      </c>
      <c r="B42" s="23">
        <v>18.756</v>
      </c>
      <c r="C42" s="23">
        <v>19.784</v>
      </c>
      <c r="D42" s="23">
        <v>19.212</v>
      </c>
      <c r="E42" s="23">
        <v>19.002</v>
      </c>
      <c r="F42" s="23">
        <v>20.873</v>
      </c>
    </row>
    <row r="43">
      <c r="A43" s="40">
        <v>42.0</v>
      </c>
      <c r="B43" s="22">
        <v>18.988</v>
      </c>
      <c r="C43" s="22">
        <v>20.05</v>
      </c>
      <c r="D43" s="22">
        <v>19.369</v>
      </c>
      <c r="E43" s="22">
        <v>19.25</v>
      </c>
      <c r="F43" s="22">
        <v>22.563</v>
      </c>
    </row>
    <row r="44">
      <c r="A44" s="39">
        <v>43.0</v>
      </c>
      <c r="B44" s="23">
        <v>19.333</v>
      </c>
      <c r="C44" s="23">
        <v>20.412</v>
      </c>
      <c r="D44" s="23">
        <v>19.292</v>
      </c>
      <c r="E44" s="23">
        <v>19.474</v>
      </c>
    </row>
    <row r="45">
      <c r="A45" s="40">
        <v>44.0</v>
      </c>
      <c r="B45" s="22">
        <v>19.267</v>
      </c>
      <c r="C45" s="22">
        <v>20.91</v>
      </c>
      <c r="D45" s="22">
        <v>19.095</v>
      </c>
      <c r="E45" s="22">
        <v>19.675</v>
      </c>
    </row>
    <row r="46">
      <c r="A46" s="39">
        <v>45.0</v>
      </c>
      <c r="B46" s="23">
        <v>19.821</v>
      </c>
      <c r="C46" s="23">
        <v>20.695</v>
      </c>
      <c r="D46" s="23">
        <v>20.221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103</v>
      </c>
      <c r="B1" s="20" t="s">
        <v>17</v>
      </c>
      <c r="C1" s="20" t="s">
        <v>22</v>
      </c>
      <c r="D1" s="20" t="s">
        <v>16</v>
      </c>
      <c r="E1" s="20" t="s">
        <v>18</v>
      </c>
      <c r="F1" s="20" t="s">
        <v>21</v>
      </c>
      <c r="G1" s="20" t="s">
        <v>15</v>
      </c>
      <c r="H1" s="20" t="s">
        <v>20</v>
      </c>
      <c r="I1" s="20" t="s">
        <v>19</v>
      </c>
      <c r="J1" s="20"/>
      <c r="K1" s="20"/>
      <c r="L1" s="20"/>
      <c r="M1" s="20"/>
      <c r="N1" s="20"/>
      <c r="O1" s="20"/>
      <c r="P1" s="20"/>
      <c r="Q1" s="20"/>
    </row>
    <row r="2">
      <c r="A2" s="46">
        <v>1.0</v>
      </c>
      <c r="B2" s="47">
        <v>22.24</v>
      </c>
      <c r="C2" s="47">
        <v>22.708</v>
      </c>
      <c r="D2" s="47">
        <v>21.23</v>
      </c>
      <c r="E2" s="47">
        <v>24.433</v>
      </c>
      <c r="F2" s="47">
        <v>26.697</v>
      </c>
      <c r="G2" s="47">
        <v>40.19</v>
      </c>
      <c r="H2" s="47">
        <v>27.834</v>
      </c>
      <c r="I2" s="47">
        <v>439.803</v>
      </c>
      <c r="J2" s="47"/>
      <c r="K2" s="47"/>
      <c r="L2" s="47"/>
      <c r="M2" s="47"/>
      <c r="N2" s="47"/>
      <c r="O2" s="47"/>
      <c r="P2" s="47"/>
      <c r="Q2" s="47"/>
    </row>
    <row r="3">
      <c r="A3" s="48">
        <v>2.0</v>
      </c>
      <c r="B3" s="49">
        <v>19.608</v>
      </c>
      <c r="C3" s="49">
        <v>19.646</v>
      </c>
      <c r="D3" s="49">
        <v>19.618</v>
      </c>
      <c r="E3" s="49">
        <v>20.098</v>
      </c>
      <c r="F3" s="49">
        <v>20.138</v>
      </c>
      <c r="G3" s="49">
        <v>18.583</v>
      </c>
      <c r="H3" s="49">
        <v>23.62</v>
      </c>
      <c r="I3" s="50">
        <v>155.176</v>
      </c>
      <c r="J3" s="49"/>
      <c r="K3" s="49"/>
      <c r="L3" s="49"/>
      <c r="M3" s="49"/>
      <c r="N3" s="49"/>
      <c r="O3" s="49"/>
      <c r="P3" s="50"/>
      <c r="Q3" s="49"/>
    </row>
    <row r="4">
      <c r="A4" s="46">
        <v>3.0</v>
      </c>
      <c r="B4" s="47">
        <v>19.558</v>
      </c>
      <c r="C4" s="47">
        <v>19.637</v>
      </c>
      <c r="D4" s="47">
        <v>19.527</v>
      </c>
      <c r="E4" s="47">
        <v>20.02</v>
      </c>
      <c r="F4" s="50">
        <v>19.813</v>
      </c>
      <c r="G4" s="47">
        <v>19.926</v>
      </c>
      <c r="H4" s="47">
        <v>23.61</v>
      </c>
      <c r="I4" s="47"/>
      <c r="J4" s="47"/>
      <c r="K4" s="47"/>
      <c r="L4" s="47"/>
      <c r="M4" s="47"/>
      <c r="N4" s="47"/>
      <c r="O4" s="47"/>
      <c r="P4" s="47"/>
      <c r="Q4" s="47"/>
    </row>
    <row r="5">
      <c r="A5" s="48">
        <v>4.0</v>
      </c>
      <c r="B5" s="49">
        <v>19.416</v>
      </c>
      <c r="C5" s="49">
        <v>19.405</v>
      </c>
      <c r="D5" s="49">
        <v>19.185</v>
      </c>
      <c r="E5" s="49">
        <v>20.57</v>
      </c>
      <c r="F5" s="49">
        <v>20.067</v>
      </c>
      <c r="G5" s="49">
        <v>18.504</v>
      </c>
      <c r="H5" s="49">
        <v>23.994</v>
      </c>
      <c r="I5" s="49"/>
      <c r="J5" s="49"/>
      <c r="K5" s="49"/>
      <c r="L5" s="49"/>
      <c r="M5" s="49"/>
      <c r="N5" s="49"/>
      <c r="O5" s="49"/>
      <c r="P5" s="49"/>
      <c r="Q5" s="49"/>
    </row>
    <row r="6">
      <c r="A6" s="46">
        <v>5.0</v>
      </c>
      <c r="B6" s="50">
        <v>19.325</v>
      </c>
      <c r="C6" s="47">
        <v>19.198</v>
      </c>
      <c r="D6" s="47">
        <v>19.934</v>
      </c>
      <c r="E6" s="47">
        <v>20.201</v>
      </c>
      <c r="F6" s="47">
        <v>20.008</v>
      </c>
      <c r="G6" s="47">
        <v>18.141</v>
      </c>
      <c r="H6" s="47">
        <v>24.422</v>
      </c>
      <c r="I6" s="47"/>
      <c r="J6" s="47"/>
      <c r="K6" s="47"/>
      <c r="L6" s="47"/>
      <c r="M6" s="47"/>
      <c r="N6" s="47"/>
      <c r="O6" s="47"/>
      <c r="P6" s="47"/>
      <c r="Q6" s="47"/>
    </row>
    <row r="7">
      <c r="A7" s="48">
        <v>6.0</v>
      </c>
      <c r="B7" s="49">
        <v>19.924</v>
      </c>
      <c r="C7" s="49">
        <v>19.743</v>
      </c>
      <c r="D7" s="49">
        <v>19.662</v>
      </c>
      <c r="E7" s="49">
        <v>19.811</v>
      </c>
      <c r="F7" s="49">
        <v>20.021</v>
      </c>
      <c r="G7" s="49">
        <v>18.53</v>
      </c>
      <c r="H7" s="49">
        <v>24.846</v>
      </c>
      <c r="I7" s="49"/>
      <c r="J7" s="49"/>
      <c r="K7" s="49"/>
      <c r="L7" s="49"/>
      <c r="M7" s="49"/>
      <c r="N7" s="49"/>
      <c r="O7" s="49"/>
      <c r="P7" s="49"/>
      <c r="Q7" s="49"/>
    </row>
    <row r="8">
      <c r="A8" s="46">
        <v>7.0</v>
      </c>
      <c r="B8" s="47">
        <v>19.808</v>
      </c>
      <c r="C8" s="47">
        <v>19.799</v>
      </c>
      <c r="D8" s="47">
        <v>19.93</v>
      </c>
      <c r="E8" s="47">
        <v>20.283</v>
      </c>
      <c r="F8" s="47">
        <v>22.968</v>
      </c>
      <c r="G8" s="47">
        <v>18.475</v>
      </c>
      <c r="H8" s="47">
        <v>23.297</v>
      </c>
      <c r="I8" s="47"/>
      <c r="J8" s="47"/>
      <c r="K8" s="47"/>
      <c r="L8" s="47"/>
      <c r="M8" s="47"/>
      <c r="N8" s="47"/>
      <c r="O8" s="47"/>
      <c r="P8" s="47"/>
      <c r="Q8" s="47"/>
    </row>
    <row r="9">
      <c r="A9" s="48">
        <v>8.0</v>
      </c>
      <c r="B9" s="49">
        <v>19.423</v>
      </c>
      <c r="C9" s="49">
        <v>19.372</v>
      </c>
      <c r="D9" s="49">
        <v>19.544</v>
      </c>
      <c r="E9" s="49">
        <v>19.79</v>
      </c>
      <c r="F9" s="49">
        <v>21.082</v>
      </c>
      <c r="G9" s="49">
        <v>19.598</v>
      </c>
      <c r="H9" s="49">
        <v>23.34</v>
      </c>
      <c r="I9" s="49"/>
      <c r="J9" s="49"/>
      <c r="K9" s="49"/>
      <c r="L9" s="49"/>
      <c r="M9" s="49"/>
      <c r="N9" s="49"/>
      <c r="O9" s="49"/>
      <c r="P9" s="49"/>
      <c r="Q9" s="49"/>
    </row>
    <row r="10">
      <c r="A10" s="46">
        <v>9.0</v>
      </c>
      <c r="B10" s="47">
        <v>19.46</v>
      </c>
      <c r="C10" s="47">
        <v>19.399</v>
      </c>
      <c r="D10" s="50">
        <v>19.145</v>
      </c>
      <c r="E10" s="47">
        <v>19.753</v>
      </c>
      <c r="F10" s="47">
        <v>21.411</v>
      </c>
      <c r="G10" s="47">
        <v>21.037</v>
      </c>
      <c r="H10" s="47">
        <v>32.479</v>
      </c>
      <c r="I10" s="47"/>
      <c r="J10" s="47"/>
      <c r="K10" s="47"/>
      <c r="L10" s="47"/>
      <c r="M10" s="47"/>
      <c r="N10" s="47"/>
      <c r="O10" s="47"/>
      <c r="P10" s="47"/>
      <c r="Q10" s="47"/>
    </row>
    <row r="11">
      <c r="A11" s="48">
        <v>10.0</v>
      </c>
      <c r="B11" s="49">
        <v>94.602</v>
      </c>
      <c r="C11" s="49">
        <v>33.528</v>
      </c>
      <c r="D11" s="49">
        <v>20.357</v>
      </c>
      <c r="E11" s="49">
        <v>36.799</v>
      </c>
      <c r="F11" s="49">
        <v>31.466</v>
      </c>
      <c r="G11" s="49">
        <v>30.043</v>
      </c>
      <c r="H11" s="49">
        <v>22.586</v>
      </c>
      <c r="I11" s="49"/>
      <c r="J11" s="49"/>
      <c r="K11" s="49"/>
      <c r="L11" s="49"/>
      <c r="M11" s="49"/>
      <c r="N11" s="49"/>
      <c r="O11" s="49"/>
      <c r="P11" s="49"/>
      <c r="Q11" s="49"/>
    </row>
    <row r="12">
      <c r="A12" s="46">
        <v>11.0</v>
      </c>
      <c r="B12" s="47">
        <v>19.664</v>
      </c>
      <c r="C12" s="47">
        <v>20.549</v>
      </c>
      <c r="D12" s="47">
        <v>47.04</v>
      </c>
      <c r="E12" s="47">
        <v>20.194</v>
      </c>
      <c r="F12" s="47">
        <v>21.239</v>
      </c>
      <c r="G12" s="47">
        <v>19.407</v>
      </c>
      <c r="H12" s="47">
        <v>23.046</v>
      </c>
      <c r="I12" s="47"/>
      <c r="J12" s="47"/>
      <c r="K12" s="47"/>
      <c r="L12" s="47"/>
      <c r="M12" s="47"/>
      <c r="N12" s="47"/>
      <c r="O12" s="47"/>
      <c r="P12" s="47"/>
      <c r="Q12" s="47"/>
    </row>
    <row r="13">
      <c r="A13" s="48">
        <v>12.0</v>
      </c>
      <c r="B13" s="49">
        <v>19.748</v>
      </c>
      <c r="C13" s="49">
        <v>19.468</v>
      </c>
      <c r="D13" s="49">
        <v>19.442</v>
      </c>
      <c r="E13" s="49">
        <v>20.075</v>
      </c>
      <c r="F13" s="49">
        <v>23.554</v>
      </c>
      <c r="G13" s="49">
        <v>20.068</v>
      </c>
      <c r="H13" s="49">
        <v>22.676</v>
      </c>
      <c r="I13" s="49"/>
      <c r="J13" s="49"/>
      <c r="K13" s="50"/>
      <c r="L13" s="49"/>
      <c r="M13" s="49"/>
      <c r="N13" s="49"/>
      <c r="O13" s="49"/>
      <c r="P13" s="49"/>
      <c r="Q13" s="49"/>
    </row>
    <row r="14">
      <c r="A14" s="46">
        <v>13.0</v>
      </c>
      <c r="B14" s="47">
        <v>19.575</v>
      </c>
      <c r="C14" s="47">
        <v>19.101</v>
      </c>
      <c r="D14" s="47">
        <v>19.869</v>
      </c>
      <c r="E14" s="50">
        <v>19.516</v>
      </c>
      <c r="F14" s="47">
        <v>23.496</v>
      </c>
      <c r="G14" s="47">
        <v>19.646</v>
      </c>
      <c r="H14" s="47">
        <v>22.6</v>
      </c>
      <c r="I14" s="47"/>
      <c r="J14" s="47"/>
      <c r="K14" s="47"/>
      <c r="L14" s="47"/>
      <c r="M14" s="47"/>
      <c r="N14" s="47"/>
      <c r="O14" s="47"/>
      <c r="P14" s="47"/>
      <c r="Q14" s="47"/>
    </row>
    <row r="15">
      <c r="A15" s="48">
        <v>14.0</v>
      </c>
      <c r="B15" s="49">
        <v>19.529</v>
      </c>
      <c r="C15" s="49">
        <v>19.5</v>
      </c>
      <c r="D15" s="49">
        <v>19.598</v>
      </c>
      <c r="E15" s="49">
        <v>19.789</v>
      </c>
      <c r="F15" s="49">
        <v>22.496</v>
      </c>
      <c r="G15" s="49">
        <v>19.798</v>
      </c>
      <c r="H15" s="49">
        <v>25.05</v>
      </c>
      <c r="I15" s="49"/>
      <c r="J15" s="49"/>
      <c r="K15" s="49"/>
      <c r="L15" s="49"/>
      <c r="M15" s="49"/>
      <c r="N15" s="49"/>
      <c r="O15" s="49"/>
      <c r="P15" s="49"/>
      <c r="Q15" s="49"/>
    </row>
    <row r="16">
      <c r="A16" s="46">
        <v>15.0</v>
      </c>
      <c r="B16" s="47">
        <v>19.755</v>
      </c>
      <c r="C16" s="47">
        <v>19.205</v>
      </c>
      <c r="D16" s="47">
        <v>19.531</v>
      </c>
      <c r="E16" s="47">
        <v>20.82</v>
      </c>
      <c r="F16" s="47">
        <v>21.99</v>
      </c>
      <c r="G16" s="47">
        <v>18.144</v>
      </c>
      <c r="H16" s="47">
        <v>23.465</v>
      </c>
      <c r="I16" s="47"/>
      <c r="J16" s="47"/>
      <c r="K16" s="47"/>
      <c r="L16" s="47"/>
      <c r="M16" s="47"/>
      <c r="N16" s="47"/>
      <c r="O16" s="47"/>
      <c r="P16" s="47"/>
      <c r="Q16" s="47"/>
    </row>
    <row r="17">
      <c r="A17" s="48">
        <v>16.0</v>
      </c>
      <c r="B17" s="49">
        <v>19.46</v>
      </c>
      <c r="C17" s="50">
        <v>18.749</v>
      </c>
      <c r="D17" s="49">
        <v>20.361</v>
      </c>
      <c r="E17" s="49">
        <v>19.84</v>
      </c>
      <c r="F17" s="49">
        <v>21.28</v>
      </c>
      <c r="G17" s="49">
        <v>19.022</v>
      </c>
      <c r="H17" s="49">
        <v>23.06</v>
      </c>
      <c r="I17" s="50"/>
      <c r="J17" s="49"/>
      <c r="K17" s="49"/>
      <c r="L17" s="49"/>
      <c r="M17" s="49"/>
      <c r="N17" s="49"/>
      <c r="O17" s="49"/>
      <c r="P17" s="49"/>
      <c r="Q17" s="49"/>
    </row>
    <row r="18">
      <c r="A18" s="46">
        <v>17.0</v>
      </c>
      <c r="B18" s="47">
        <v>21.289</v>
      </c>
      <c r="C18" s="47">
        <v>18.917</v>
      </c>
      <c r="D18" s="47">
        <v>21.084</v>
      </c>
      <c r="E18" s="47">
        <v>19.663</v>
      </c>
      <c r="F18" s="47">
        <v>21.04</v>
      </c>
      <c r="G18" s="47">
        <v>18.82</v>
      </c>
      <c r="H18" s="47">
        <v>23.294</v>
      </c>
      <c r="I18" s="47"/>
      <c r="J18" s="47"/>
      <c r="K18" s="47"/>
      <c r="L18" s="47"/>
      <c r="M18" s="50"/>
      <c r="N18" s="47"/>
      <c r="O18" s="47"/>
      <c r="P18" s="47"/>
      <c r="Q18" s="47"/>
    </row>
    <row r="19">
      <c r="A19" s="48">
        <v>18.0</v>
      </c>
      <c r="B19" s="49">
        <v>19.58</v>
      </c>
      <c r="C19" s="49">
        <v>19.348</v>
      </c>
      <c r="D19" s="49">
        <v>143.29</v>
      </c>
      <c r="E19" s="49">
        <v>19.983</v>
      </c>
      <c r="F19" s="49">
        <v>20.251</v>
      </c>
      <c r="G19" s="49">
        <v>20.057</v>
      </c>
      <c r="H19" s="49">
        <v>22.833</v>
      </c>
      <c r="I19" s="49"/>
      <c r="J19" s="49"/>
      <c r="K19" s="49"/>
      <c r="L19" s="49"/>
      <c r="M19" s="49"/>
      <c r="N19" s="49"/>
      <c r="O19" s="49"/>
      <c r="P19" s="49"/>
      <c r="Q19" s="49"/>
    </row>
    <row r="20">
      <c r="A20" s="46">
        <v>19.0</v>
      </c>
      <c r="B20" s="47">
        <v>19.59</v>
      </c>
      <c r="C20" s="47">
        <v>19.027</v>
      </c>
      <c r="D20" s="47">
        <v>25.722</v>
      </c>
      <c r="E20" s="47">
        <v>19.879</v>
      </c>
      <c r="F20" s="47">
        <v>20.399</v>
      </c>
      <c r="G20" s="47">
        <v>18.187</v>
      </c>
      <c r="H20" s="47">
        <v>24.329</v>
      </c>
      <c r="I20" s="47"/>
      <c r="J20" s="47"/>
      <c r="K20" s="47"/>
      <c r="L20" s="47"/>
      <c r="M20" s="47"/>
      <c r="N20" s="47"/>
      <c r="O20" s="47"/>
      <c r="P20" s="47"/>
      <c r="Q20" s="47"/>
    </row>
    <row r="21">
      <c r="A21" s="48">
        <v>20.0</v>
      </c>
      <c r="B21" s="49">
        <v>20.173</v>
      </c>
      <c r="C21" s="49">
        <v>19.347</v>
      </c>
      <c r="D21" s="49">
        <v>227.289</v>
      </c>
      <c r="E21" s="49">
        <v>19.99</v>
      </c>
      <c r="F21" s="49">
        <v>22.891</v>
      </c>
      <c r="G21" s="49">
        <v>19.816</v>
      </c>
      <c r="H21" s="49">
        <v>23.614</v>
      </c>
      <c r="I21" s="49"/>
      <c r="J21" s="49"/>
      <c r="K21" s="49"/>
      <c r="L21" s="49"/>
      <c r="M21" s="49"/>
      <c r="N21" s="49"/>
      <c r="O21" s="50"/>
      <c r="P21" s="49"/>
      <c r="Q21" s="49"/>
    </row>
    <row r="22">
      <c r="A22" s="46">
        <v>21.0</v>
      </c>
      <c r="B22" s="47">
        <v>19.869</v>
      </c>
      <c r="C22" s="47">
        <v>18.924</v>
      </c>
      <c r="D22" s="47">
        <v>21.442</v>
      </c>
      <c r="E22" s="47">
        <v>20.222</v>
      </c>
      <c r="F22" s="47">
        <v>21.239</v>
      </c>
      <c r="G22" s="47">
        <v>19.694</v>
      </c>
      <c r="H22" s="47">
        <v>23.431</v>
      </c>
      <c r="I22" s="47"/>
      <c r="J22" s="47"/>
      <c r="K22" s="47"/>
      <c r="L22" s="47"/>
      <c r="M22" s="47"/>
      <c r="N22" s="47"/>
      <c r="O22" s="47"/>
      <c r="P22" s="47"/>
      <c r="Q22" s="47"/>
    </row>
    <row r="23">
      <c r="A23" s="48">
        <v>22.0</v>
      </c>
      <c r="B23" s="49">
        <v>19.391</v>
      </c>
      <c r="C23" s="49">
        <v>18.883</v>
      </c>
      <c r="D23" s="49">
        <v>20.226</v>
      </c>
      <c r="E23" s="49">
        <v>21.138</v>
      </c>
      <c r="F23" s="49">
        <v>21.451</v>
      </c>
      <c r="G23" s="49">
        <v>19.186</v>
      </c>
      <c r="H23" s="49">
        <v>27.605</v>
      </c>
      <c r="I23" s="49"/>
      <c r="J23" s="49"/>
      <c r="K23" s="49"/>
      <c r="L23" s="49"/>
      <c r="M23" s="49"/>
      <c r="N23" s="49"/>
      <c r="O23" s="49"/>
      <c r="P23" s="49"/>
      <c r="Q23" s="49"/>
    </row>
    <row r="24">
      <c r="A24" s="46">
        <v>23.0</v>
      </c>
      <c r="B24" s="47">
        <v>21.507</v>
      </c>
      <c r="C24" s="47">
        <v>21.129</v>
      </c>
      <c r="D24" s="47">
        <v>20.349</v>
      </c>
      <c r="E24" s="47">
        <v>20.328</v>
      </c>
      <c r="F24" s="47">
        <v>21.779</v>
      </c>
      <c r="G24" s="47">
        <v>20.062</v>
      </c>
      <c r="H24" s="47">
        <v>24.162</v>
      </c>
      <c r="I24" s="47"/>
      <c r="J24" s="47"/>
      <c r="K24" s="47"/>
      <c r="L24" s="47"/>
      <c r="M24" s="47"/>
      <c r="N24" s="47"/>
      <c r="O24" s="47"/>
      <c r="P24" s="47"/>
      <c r="Q24" s="47"/>
    </row>
    <row r="25">
      <c r="A25" s="48">
        <v>24.0</v>
      </c>
      <c r="B25" s="49">
        <v>19.692</v>
      </c>
      <c r="C25" s="49">
        <v>19.779</v>
      </c>
      <c r="D25" s="49">
        <v>20.271</v>
      </c>
      <c r="E25" s="49">
        <v>20.057</v>
      </c>
      <c r="F25" s="49">
        <v>20.508</v>
      </c>
      <c r="G25" s="49">
        <v>18.969</v>
      </c>
      <c r="H25" s="49">
        <v>24.71</v>
      </c>
      <c r="I25" s="49"/>
      <c r="J25" s="49"/>
      <c r="K25" s="49"/>
      <c r="L25" s="49"/>
      <c r="M25" s="49"/>
      <c r="N25" s="49"/>
      <c r="O25" s="49"/>
      <c r="P25" s="49"/>
      <c r="Q25" s="49"/>
    </row>
    <row r="26">
      <c r="A26" s="46">
        <v>25.0</v>
      </c>
      <c r="B26" s="47">
        <v>20.115</v>
      </c>
      <c r="C26" s="47">
        <v>19.437</v>
      </c>
      <c r="D26" s="47">
        <v>20.051</v>
      </c>
      <c r="E26" s="47">
        <v>19.605</v>
      </c>
      <c r="F26" s="47">
        <v>21.835</v>
      </c>
      <c r="G26" s="47">
        <v>18.1</v>
      </c>
      <c r="H26" s="47">
        <v>22.748</v>
      </c>
      <c r="I26" s="47"/>
      <c r="J26" s="47"/>
      <c r="K26" s="47"/>
      <c r="L26" s="47"/>
      <c r="M26" s="47"/>
      <c r="N26" s="47"/>
      <c r="O26" s="47"/>
      <c r="P26" s="47"/>
      <c r="Q26" s="47"/>
    </row>
    <row r="27">
      <c r="A27" s="48">
        <v>26.0</v>
      </c>
      <c r="B27" s="49">
        <v>20.208</v>
      </c>
      <c r="C27" s="49">
        <v>19.412</v>
      </c>
      <c r="D27" s="49">
        <v>20.572</v>
      </c>
      <c r="E27" s="49">
        <v>19.647</v>
      </c>
      <c r="F27" s="49">
        <v>20.887</v>
      </c>
      <c r="G27" s="49">
        <v>22.342</v>
      </c>
      <c r="H27" s="49">
        <v>22.487</v>
      </c>
      <c r="I27" s="49"/>
      <c r="J27" s="49"/>
      <c r="K27" s="49"/>
      <c r="L27" s="49"/>
      <c r="M27" s="49"/>
      <c r="N27" s="49"/>
      <c r="O27" s="49"/>
      <c r="P27" s="49"/>
      <c r="Q27" s="49"/>
    </row>
    <row r="28">
      <c r="A28" s="46">
        <v>27.0</v>
      </c>
      <c r="B28" s="47">
        <v>19.706</v>
      </c>
      <c r="C28" s="47">
        <v>19.666</v>
      </c>
      <c r="D28" s="47">
        <v>21.015</v>
      </c>
      <c r="E28" s="47">
        <v>19.965</v>
      </c>
      <c r="F28" s="47">
        <v>22.879</v>
      </c>
      <c r="G28" s="47">
        <v>20.354</v>
      </c>
      <c r="H28" s="47">
        <v>23.827</v>
      </c>
      <c r="I28" s="47"/>
      <c r="J28" s="47"/>
      <c r="K28" s="47"/>
      <c r="L28" s="47"/>
      <c r="M28" s="47"/>
      <c r="N28" s="47"/>
      <c r="O28" s="47"/>
      <c r="P28" s="47"/>
      <c r="Q28" s="47"/>
    </row>
    <row r="29">
      <c r="A29" s="48">
        <v>28.0</v>
      </c>
      <c r="B29" s="49">
        <v>19.59</v>
      </c>
      <c r="C29" s="49">
        <v>19.973</v>
      </c>
      <c r="D29" s="49">
        <v>88.915</v>
      </c>
      <c r="E29" s="49">
        <v>20.171</v>
      </c>
      <c r="F29" s="49">
        <v>21.147</v>
      </c>
      <c r="G29" s="49">
        <v>19.446</v>
      </c>
      <c r="H29" s="49">
        <v>22.73</v>
      </c>
      <c r="I29" s="49"/>
      <c r="J29" s="49"/>
      <c r="K29" s="49"/>
      <c r="L29" s="49"/>
      <c r="M29" s="49"/>
      <c r="N29" s="49"/>
      <c r="O29" s="49"/>
      <c r="P29" s="49"/>
      <c r="Q29" s="49"/>
    </row>
    <row r="30">
      <c r="A30" s="46">
        <v>29.0</v>
      </c>
      <c r="B30" s="47">
        <v>19.75</v>
      </c>
      <c r="C30" s="47">
        <v>20.041</v>
      </c>
      <c r="D30" s="47">
        <v>23.275</v>
      </c>
      <c r="E30" s="47">
        <v>20.7</v>
      </c>
      <c r="F30" s="47">
        <v>22.181</v>
      </c>
      <c r="G30" s="47">
        <v>19.078</v>
      </c>
      <c r="H30" s="47">
        <v>21.944</v>
      </c>
      <c r="I30" s="47"/>
      <c r="J30" s="47"/>
      <c r="K30" s="47"/>
      <c r="L30" s="47"/>
      <c r="M30" s="47"/>
      <c r="N30" s="47"/>
      <c r="O30" s="47"/>
      <c r="P30" s="47"/>
      <c r="Q30" s="47"/>
    </row>
    <row r="31">
      <c r="A31" s="48">
        <v>30.0</v>
      </c>
      <c r="B31" s="49">
        <v>19.657</v>
      </c>
      <c r="C31" s="49">
        <v>19.89</v>
      </c>
      <c r="D31" s="49">
        <v>20.573</v>
      </c>
      <c r="E31" s="49">
        <v>20.436</v>
      </c>
      <c r="F31" s="49">
        <v>20.709</v>
      </c>
      <c r="G31" s="49">
        <v>19.926</v>
      </c>
      <c r="H31" s="49">
        <v>22.87</v>
      </c>
      <c r="I31" s="49"/>
      <c r="J31" s="49"/>
      <c r="K31" s="49"/>
      <c r="L31" s="49"/>
      <c r="M31" s="49"/>
      <c r="N31" s="49"/>
      <c r="O31" s="49"/>
      <c r="P31" s="49"/>
      <c r="Q31" s="49"/>
    </row>
    <row r="32">
      <c r="A32" s="46">
        <v>31.0</v>
      </c>
      <c r="B32" s="47">
        <v>19.662</v>
      </c>
      <c r="C32" s="47">
        <v>19.586</v>
      </c>
      <c r="D32" s="47">
        <v>21.08</v>
      </c>
      <c r="E32" s="47">
        <v>20.624</v>
      </c>
      <c r="F32" s="47">
        <v>22.067</v>
      </c>
      <c r="G32" s="47">
        <v>18.955</v>
      </c>
      <c r="H32" s="47">
        <v>22.319</v>
      </c>
      <c r="I32" s="47"/>
      <c r="J32" s="47"/>
      <c r="K32" s="47"/>
      <c r="L32" s="47"/>
      <c r="M32" s="47"/>
      <c r="N32" s="47"/>
      <c r="O32" s="47"/>
      <c r="P32" s="47"/>
      <c r="Q32" s="47"/>
    </row>
    <row r="33">
      <c r="A33" s="48">
        <v>32.0</v>
      </c>
      <c r="B33" s="49">
        <v>19.861</v>
      </c>
      <c r="C33" s="49">
        <v>19.215</v>
      </c>
      <c r="D33" s="49">
        <v>20.186</v>
      </c>
      <c r="E33" s="49">
        <v>20.044</v>
      </c>
      <c r="F33" s="49">
        <v>22.208</v>
      </c>
      <c r="G33" s="49">
        <v>19.996</v>
      </c>
      <c r="H33" s="49">
        <v>21.96</v>
      </c>
      <c r="I33" s="49"/>
      <c r="J33" s="49"/>
      <c r="K33" s="49"/>
      <c r="L33" s="49"/>
      <c r="M33" s="49"/>
      <c r="N33" s="49"/>
      <c r="O33" s="49"/>
      <c r="P33" s="49"/>
      <c r="Q33" s="49"/>
    </row>
    <row r="34">
      <c r="A34" s="46">
        <v>33.0</v>
      </c>
      <c r="B34" s="47">
        <v>20.207</v>
      </c>
      <c r="C34" s="47">
        <v>19.388</v>
      </c>
      <c r="D34" s="47">
        <v>20.565</v>
      </c>
      <c r="E34" s="47">
        <v>20.201</v>
      </c>
      <c r="F34" s="47">
        <v>22.489</v>
      </c>
      <c r="G34" s="47">
        <v>19.485</v>
      </c>
      <c r="H34" s="47">
        <v>23.035</v>
      </c>
      <c r="I34" s="47"/>
      <c r="J34" s="47"/>
      <c r="K34" s="47"/>
      <c r="L34" s="47"/>
      <c r="M34" s="47"/>
      <c r="N34" s="47"/>
      <c r="O34" s="47"/>
      <c r="P34" s="47"/>
      <c r="Q34" s="47"/>
    </row>
    <row r="35">
      <c r="A35" s="48">
        <v>34.0</v>
      </c>
      <c r="B35" s="49">
        <v>19.556</v>
      </c>
      <c r="C35" s="49">
        <v>19.455</v>
      </c>
      <c r="D35" s="49">
        <v>19.93</v>
      </c>
      <c r="E35" s="49">
        <v>20.36</v>
      </c>
      <c r="F35" s="49">
        <v>23.019</v>
      </c>
      <c r="G35" s="49">
        <v>19.677</v>
      </c>
      <c r="H35" s="50">
        <v>21.517</v>
      </c>
      <c r="I35" s="49"/>
      <c r="J35" s="49"/>
      <c r="K35" s="49"/>
      <c r="L35" s="49"/>
      <c r="M35" s="49"/>
      <c r="N35" s="49"/>
      <c r="O35" s="49"/>
      <c r="P35" s="49"/>
      <c r="Q35" s="49"/>
    </row>
    <row r="36">
      <c r="A36" s="46">
        <v>35.0</v>
      </c>
      <c r="B36" s="47">
        <v>19.94</v>
      </c>
      <c r="C36" s="47">
        <v>19.389</v>
      </c>
      <c r="D36" s="47">
        <v>19.507</v>
      </c>
      <c r="E36" s="47">
        <v>20.435</v>
      </c>
      <c r="F36" s="47">
        <v>25.073</v>
      </c>
      <c r="G36" s="47">
        <v>20.031</v>
      </c>
      <c r="H36" s="47">
        <v>23.503</v>
      </c>
      <c r="I36" s="47"/>
      <c r="J36" s="47"/>
      <c r="K36" s="47"/>
      <c r="L36" s="47"/>
      <c r="M36" s="47"/>
      <c r="N36" s="47"/>
      <c r="O36" s="47"/>
      <c r="P36" s="47"/>
      <c r="Q36" s="47"/>
    </row>
    <row r="37">
      <c r="A37" s="48">
        <v>36.0</v>
      </c>
      <c r="B37" s="49">
        <v>20.012</v>
      </c>
      <c r="C37" s="49">
        <v>19.617</v>
      </c>
      <c r="D37" s="49">
        <v>19.662</v>
      </c>
      <c r="E37" s="49">
        <v>20.608</v>
      </c>
      <c r="F37" s="49">
        <v>21.262</v>
      </c>
      <c r="G37" s="49">
        <v>20.1</v>
      </c>
      <c r="H37" s="49">
        <v>23.276</v>
      </c>
      <c r="I37" s="49"/>
      <c r="J37" s="49"/>
      <c r="K37" s="49"/>
      <c r="L37" s="49"/>
      <c r="M37" s="49"/>
      <c r="N37" s="49"/>
      <c r="O37" s="49"/>
      <c r="P37" s="49"/>
      <c r="Q37" s="49"/>
    </row>
    <row r="38">
      <c r="A38" s="46">
        <v>37.0</v>
      </c>
      <c r="B38" s="47">
        <v>19.919</v>
      </c>
      <c r="C38" s="47">
        <v>18.824</v>
      </c>
      <c r="D38" s="47">
        <v>31.183</v>
      </c>
      <c r="E38" s="47">
        <v>19.953</v>
      </c>
      <c r="F38" s="47">
        <v>23.24</v>
      </c>
      <c r="G38" s="47">
        <v>20.042</v>
      </c>
      <c r="H38" s="47">
        <v>22.714</v>
      </c>
      <c r="I38" s="47"/>
      <c r="J38" s="47"/>
      <c r="K38" s="47"/>
      <c r="L38" s="47"/>
      <c r="M38" s="47"/>
      <c r="N38" s="47"/>
      <c r="O38" s="47"/>
      <c r="P38" s="47"/>
      <c r="Q38" s="47"/>
    </row>
    <row r="39">
      <c r="A39" s="48">
        <v>38.0</v>
      </c>
      <c r="B39" s="49">
        <v>21.03</v>
      </c>
      <c r="C39" s="49">
        <v>19.399</v>
      </c>
      <c r="D39" s="49">
        <v>23.613</v>
      </c>
      <c r="E39" s="49">
        <v>21.154</v>
      </c>
      <c r="F39" s="49">
        <v>22.837</v>
      </c>
      <c r="G39" s="49">
        <v>19.318</v>
      </c>
      <c r="H39" s="49">
        <v>22.847</v>
      </c>
      <c r="I39" s="49"/>
      <c r="J39" s="49"/>
      <c r="K39" s="49"/>
      <c r="L39" s="49"/>
      <c r="M39" s="49"/>
      <c r="N39" s="49"/>
      <c r="O39" s="49"/>
      <c r="P39" s="49"/>
      <c r="Q39" s="49"/>
    </row>
    <row r="40">
      <c r="A40" s="46">
        <v>39.0</v>
      </c>
      <c r="B40" s="47">
        <v>20.291</v>
      </c>
      <c r="C40" s="47">
        <v>19.105</v>
      </c>
      <c r="D40" s="47">
        <v>19.775</v>
      </c>
      <c r="E40" s="47">
        <v>20.44</v>
      </c>
      <c r="F40" s="47">
        <v>22.973</v>
      </c>
      <c r="G40" s="47">
        <v>20.058</v>
      </c>
      <c r="H40" s="47">
        <v>537.92</v>
      </c>
      <c r="I40" s="47"/>
      <c r="J40" s="47"/>
      <c r="K40" s="47"/>
      <c r="L40" s="47"/>
      <c r="M40" s="47"/>
      <c r="N40" s="47"/>
      <c r="O40" s="47"/>
      <c r="P40" s="47"/>
      <c r="Q40" s="47"/>
    </row>
    <row r="41">
      <c r="A41" s="48">
        <v>40.0</v>
      </c>
      <c r="B41" s="49">
        <v>20.22</v>
      </c>
      <c r="C41" s="49">
        <v>19.234</v>
      </c>
      <c r="D41" s="49">
        <v>21.192</v>
      </c>
      <c r="E41" s="49">
        <v>20.219</v>
      </c>
      <c r="F41" s="49">
        <v>21.236</v>
      </c>
      <c r="G41" s="49">
        <v>20.26</v>
      </c>
      <c r="H41" s="49">
        <v>42.635</v>
      </c>
      <c r="I41" s="49"/>
      <c r="J41" s="49"/>
      <c r="K41" s="49"/>
      <c r="L41" s="49"/>
      <c r="M41" s="49"/>
      <c r="N41" s="49"/>
      <c r="O41" s="49"/>
      <c r="P41" s="49"/>
      <c r="Q41" s="49"/>
    </row>
    <row r="42">
      <c r="A42" s="46">
        <v>41.0</v>
      </c>
      <c r="B42" s="47">
        <v>20.132</v>
      </c>
      <c r="C42" s="47">
        <v>19.583</v>
      </c>
      <c r="D42" s="47">
        <v>20.215</v>
      </c>
      <c r="E42" s="47">
        <v>21.171</v>
      </c>
      <c r="F42" s="47">
        <v>22.933</v>
      </c>
      <c r="G42" s="47">
        <v>20.741</v>
      </c>
      <c r="H42" s="47">
        <v>75.458</v>
      </c>
      <c r="I42" s="47"/>
      <c r="J42" s="47"/>
      <c r="K42" s="47"/>
      <c r="L42" s="47"/>
      <c r="M42" s="47"/>
      <c r="N42" s="47"/>
      <c r="O42" s="47"/>
      <c r="P42" s="47"/>
      <c r="Q42" s="47"/>
    </row>
    <row r="43">
      <c r="A43" s="48">
        <v>42.0</v>
      </c>
      <c r="B43" s="49">
        <v>84.811</v>
      </c>
      <c r="C43" s="49">
        <v>19.16</v>
      </c>
      <c r="D43" s="49">
        <v>19.442</v>
      </c>
      <c r="E43" s="49">
        <v>20.425</v>
      </c>
      <c r="F43" s="49">
        <v>83.662</v>
      </c>
      <c r="G43" s="49">
        <v>20.261</v>
      </c>
      <c r="H43" s="49">
        <v>29.67</v>
      </c>
      <c r="I43" s="49"/>
      <c r="J43" s="49"/>
      <c r="K43" s="49"/>
      <c r="L43" s="49"/>
      <c r="M43" s="49"/>
      <c r="N43" s="49"/>
      <c r="O43" s="49"/>
      <c r="P43" s="49"/>
      <c r="Q43" s="49"/>
    </row>
    <row r="44">
      <c r="A44" s="46">
        <v>43.0</v>
      </c>
      <c r="B44" s="47">
        <v>28.266</v>
      </c>
      <c r="C44" s="47">
        <v>20.193</v>
      </c>
      <c r="D44" s="47">
        <v>19.383</v>
      </c>
      <c r="E44" s="47">
        <v>20.406</v>
      </c>
      <c r="F44" s="47">
        <v>24.911</v>
      </c>
      <c r="G44" s="47">
        <v>20.57</v>
      </c>
      <c r="H44" s="47"/>
      <c r="I44" s="47"/>
      <c r="J44" s="47"/>
      <c r="K44" s="47"/>
      <c r="L44" s="47"/>
      <c r="M44" s="47"/>
      <c r="N44" s="47"/>
      <c r="O44" s="47"/>
      <c r="P44" s="47"/>
      <c r="Q44" s="47"/>
    </row>
    <row r="45">
      <c r="A45" s="48">
        <v>44.0</v>
      </c>
      <c r="B45" s="49">
        <v>22.124</v>
      </c>
      <c r="C45" s="49">
        <v>19.121</v>
      </c>
      <c r="D45" s="49">
        <v>19.478</v>
      </c>
      <c r="E45" s="49">
        <v>46.392</v>
      </c>
      <c r="F45" s="49">
        <v>23.974</v>
      </c>
      <c r="G45" s="49">
        <v>19.935</v>
      </c>
      <c r="H45" s="49"/>
      <c r="I45" s="49"/>
      <c r="J45" s="49"/>
      <c r="K45" s="49"/>
      <c r="L45" s="49"/>
      <c r="M45" s="49"/>
      <c r="N45" s="49"/>
      <c r="O45" s="49"/>
      <c r="P45" s="49"/>
      <c r="Q45" s="49"/>
    </row>
    <row r="46">
      <c r="A46" s="46">
        <v>45.0</v>
      </c>
      <c r="B46" s="47">
        <v>20.686</v>
      </c>
      <c r="C46" s="47">
        <v>19.553</v>
      </c>
      <c r="D46" s="47">
        <v>21.125</v>
      </c>
      <c r="E46" s="47">
        <v>67.695</v>
      </c>
      <c r="F46" s="47">
        <v>23.866</v>
      </c>
      <c r="G46" s="47">
        <v>37.352</v>
      </c>
      <c r="H46" s="47"/>
      <c r="I46" s="47"/>
      <c r="J46" s="47"/>
      <c r="K46" s="47"/>
      <c r="L46" s="47"/>
      <c r="M46" s="47"/>
      <c r="N46" s="47"/>
      <c r="O46" s="47"/>
      <c r="P46" s="47"/>
      <c r="Q46" s="47"/>
    </row>
    <row r="47">
      <c r="A47" s="48">
        <v>46.0</v>
      </c>
      <c r="B47" s="49">
        <v>20.018</v>
      </c>
      <c r="C47" s="49">
        <v>43.571</v>
      </c>
      <c r="D47" s="49">
        <v>20.163</v>
      </c>
      <c r="E47" s="49">
        <v>23.057</v>
      </c>
      <c r="F47" s="49">
        <v>23.696</v>
      </c>
      <c r="G47" s="49">
        <v>73.023</v>
      </c>
      <c r="H47" s="49"/>
      <c r="I47" s="49"/>
      <c r="J47" s="49"/>
      <c r="K47" s="49"/>
      <c r="L47" s="49"/>
      <c r="M47" s="49"/>
      <c r="N47" s="49"/>
      <c r="O47" s="49"/>
      <c r="P47" s="49"/>
      <c r="Q47" s="49"/>
    </row>
    <row r="48">
      <c r="A48" s="46">
        <v>47.0</v>
      </c>
      <c r="B48" s="47">
        <v>20.219</v>
      </c>
      <c r="C48" s="47">
        <v>67.09</v>
      </c>
      <c r="D48" s="47">
        <v>19.861</v>
      </c>
      <c r="E48" s="47">
        <v>22.483</v>
      </c>
      <c r="F48" s="47">
        <v>23.911</v>
      </c>
      <c r="G48" s="47">
        <v>19.62</v>
      </c>
      <c r="H48" s="47"/>
      <c r="I48" s="47"/>
      <c r="J48" s="47"/>
      <c r="K48" s="47"/>
      <c r="L48" s="47"/>
      <c r="M48" s="47"/>
      <c r="N48" s="47"/>
      <c r="O48" s="47"/>
      <c r="P48" s="47"/>
      <c r="Q48" s="47"/>
    </row>
    <row r="49">
      <c r="A49" s="48">
        <v>48.0</v>
      </c>
      <c r="B49" s="49">
        <v>20.48</v>
      </c>
      <c r="C49" s="49">
        <v>22.375</v>
      </c>
      <c r="D49" s="49">
        <v>21.289</v>
      </c>
      <c r="E49" s="49">
        <v>21.552</v>
      </c>
      <c r="F49" s="49">
        <v>22.309</v>
      </c>
      <c r="G49" s="49">
        <v>18.858</v>
      </c>
      <c r="H49" s="49"/>
      <c r="I49" s="49"/>
      <c r="J49" s="49"/>
      <c r="K49" s="49"/>
      <c r="L49" s="49"/>
      <c r="M49" s="49"/>
      <c r="N49" s="49"/>
      <c r="O49" s="49"/>
      <c r="P49" s="49"/>
      <c r="Q49" s="49"/>
    </row>
    <row r="50">
      <c r="A50" s="46">
        <v>49.0</v>
      </c>
      <c r="B50" s="47">
        <v>20.432</v>
      </c>
      <c r="C50" s="47">
        <v>19.705</v>
      </c>
      <c r="D50" s="47">
        <v>19.793</v>
      </c>
      <c r="E50" s="47">
        <v>21.287</v>
      </c>
      <c r="F50" s="47">
        <v>22.049</v>
      </c>
      <c r="G50" s="47">
        <v>19.074</v>
      </c>
      <c r="H50" s="47"/>
      <c r="I50" s="47"/>
      <c r="J50" s="47"/>
      <c r="K50" s="47"/>
      <c r="L50" s="47"/>
      <c r="M50" s="47"/>
      <c r="N50" s="47"/>
      <c r="O50" s="47"/>
      <c r="P50" s="47"/>
      <c r="Q50" s="47"/>
    </row>
    <row r="51">
      <c r="A51" s="48">
        <v>50.0</v>
      </c>
      <c r="B51" s="49">
        <v>20.135</v>
      </c>
      <c r="C51" s="49">
        <v>19.688</v>
      </c>
      <c r="D51" s="49">
        <v>24.779</v>
      </c>
      <c r="E51" s="49">
        <v>20.903</v>
      </c>
      <c r="F51" s="49">
        <v>28.546</v>
      </c>
      <c r="G51" s="49">
        <v>18.993</v>
      </c>
      <c r="H51" s="49"/>
      <c r="I51" s="49"/>
      <c r="J51" s="49"/>
      <c r="K51" s="49"/>
      <c r="L51" s="49"/>
      <c r="M51" s="49"/>
      <c r="N51" s="49"/>
      <c r="O51" s="49"/>
      <c r="P51" s="49"/>
      <c r="Q51" s="49"/>
    </row>
    <row r="52">
      <c r="A52" s="46">
        <v>51.0</v>
      </c>
      <c r="B52" s="47">
        <v>20.364</v>
      </c>
      <c r="C52" s="47">
        <v>20.053</v>
      </c>
      <c r="D52" s="47">
        <v>28.476</v>
      </c>
      <c r="E52" s="47">
        <v>20.856</v>
      </c>
      <c r="F52" s="47">
        <v>25.789</v>
      </c>
      <c r="G52" s="47">
        <v>19.303</v>
      </c>
      <c r="H52" s="47"/>
      <c r="I52" s="47"/>
      <c r="J52" s="47"/>
      <c r="K52" s="47"/>
      <c r="L52" s="47"/>
      <c r="M52" s="47"/>
      <c r="N52" s="47"/>
      <c r="O52" s="47"/>
      <c r="P52" s="47"/>
      <c r="Q52" s="47"/>
    </row>
    <row r="53">
      <c r="A53" s="48">
        <v>52.0</v>
      </c>
      <c r="B53" s="49">
        <v>26.412</v>
      </c>
      <c r="C53" s="49">
        <v>19.453</v>
      </c>
      <c r="D53" s="49">
        <v>67.663</v>
      </c>
      <c r="E53" s="49">
        <v>20.733</v>
      </c>
      <c r="F53" s="49">
        <v>23.959</v>
      </c>
      <c r="G53" s="49">
        <v>18.893</v>
      </c>
      <c r="H53" s="49"/>
      <c r="I53" s="49"/>
      <c r="J53" s="49"/>
      <c r="K53" s="49"/>
      <c r="L53" s="49"/>
      <c r="M53" s="49"/>
      <c r="N53" s="49"/>
      <c r="O53" s="49"/>
      <c r="P53" s="49"/>
      <c r="Q53" s="49"/>
    </row>
    <row r="54">
      <c r="A54" s="46">
        <v>53.0</v>
      </c>
      <c r="B54" s="47">
        <v>20.223</v>
      </c>
      <c r="C54" s="47">
        <v>19.504</v>
      </c>
      <c r="D54" s="47">
        <v>20.633</v>
      </c>
      <c r="E54" s="47">
        <v>263.822</v>
      </c>
      <c r="F54" s="47">
        <v>24.07</v>
      </c>
      <c r="G54" s="47">
        <v>19.067</v>
      </c>
      <c r="H54" s="47"/>
      <c r="I54" s="47"/>
      <c r="J54" s="47"/>
      <c r="K54" s="47"/>
      <c r="L54" s="47"/>
      <c r="M54" s="47"/>
      <c r="N54" s="47"/>
      <c r="O54" s="47"/>
      <c r="P54" s="47"/>
      <c r="Q54" s="47"/>
    </row>
    <row r="55">
      <c r="A55" s="48">
        <v>54.0</v>
      </c>
      <c r="B55" s="49">
        <v>20.255</v>
      </c>
      <c r="C55" s="49">
        <v>19.897</v>
      </c>
      <c r="D55" s="49">
        <v>19.811</v>
      </c>
      <c r="E55" s="49">
        <v>21.923</v>
      </c>
      <c r="F55" s="49">
        <v>25.331</v>
      </c>
      <c r="G55" s="49">
        <v>18.575</v>
      </c>
      <c r="H55" s="49"/>
      <c r="I55" s="49"/>
      <c r="J55" s="49"/>
      <c r="K55" s="49"/>
      <c r="L55" s="49"/>
      <c r="M55" s="49"/>
      <c r="N55" s="49"/>
      <c r="O55" s="49"/>
      <c r="P55" s="49"/>
      <c r="Q55" s="49"/>
    </row>
    <row r="56">
      <c r="A56" s="46">
        <v>55.0</v>
      </c>
      <c r="B56" s="47">
        <v>20.188</v>
      </c>
      <c r="C56" s="47">
        <v>19.637</v>
      </c>
      <c r="D56" s="47">
        <v>20.098</v>
      </c>
      <c r="E56" s="47">
        <v>27.77</v>
      </c>
      <c r="F56" s="47">
        <v>23.653</v>
      </c>
      <c r="G56" s="47">
        <v>24.32</v>
      </c>
      <c r="H56" s="47"/>
      <c r="I56" s="47"/>
      <c r="J56" s="47"/>
      <c r="K56" s="47"/>
      <c r="L56" s="47"/>
      <c r="M56" s="47"/>
      <c r="N56" s="47"/>
      <c r="O56" s="47"/>
      <c r="P56" s="47"/>
      <c r="Q56" s="47"/>
    </row>
    <row r="57">
      <c r="A57" s="48">
        <v>56.0</v>
      </c>
      <c r="B57" s="49">
        <v>19.808</v>
      </c>
      <c r="C57" s="49">
        <v>27.498</v>
      </c>
      <c r="D57" s="49">
        <v>19.999</v>
      </c>
      <c r="E57" s="49">
        <v>24.789</v>
      </c>
      <c r="F57" s="49">
        <v>24.043</v>
      </c>
      <c r="G57" s="49">
        <v>24.834</v>
      </c>
      <c r="H57" s="49"/>
      <c r="I57" s="49"/>
      <c r="J57" s="49"/>
      <c r="K57" s="49"/>
      <c r="L57" s="49"/>
      <c r="M57" s="49"/>
      <c r="N57" s="49"/>
      <c r="O57" s="49"/>
      <c r="P57" s="49"/>
      <c r="Q57" s="49"/>
    </row>
    <row r="58">
      <c r="A58" s="46">
        <v>57.0</v>
      </c>
      <c r="B58" s="47">
        <v>19.997</v>
      </c>
      <c r="C58" s="47">
        <v>22.677</v>
      </c>
      <c r="D58" s="47">
        <v>19.816</v>
      </c>
      <c r="E58" s="47">
        <v>65.257</v>
      </c>
      <c r="F58" s="47">
        <v>26.174</v>
      </c>
      <c r="G58" s="47">
        <v>19.587</v>
      </c>
      <c r="H58" s="47"/>
      <c r="I58" s="47"/>
      <c r="J58" s="47"/>
      <c r="K58" s="47"/>
      <c r="L58" s="47"/>
      <c r="M58" s="47"/>
      <c r="N58" s="47"/>
      <c r="O58" s="47"/>
      <c r="P58" s="47"/>
      <c r="Q58" s="47"/>
    </row>
    <row r="59">
      <c r="A59" s="48">
        <v>58.0</v>
      </c>
      <c r="B59" s="49">
        <v>20.054</v>
      </c>
      <c r="C59" s="49">
        <v>19.95</v>
      </c>
      <c r="D59" s="49">
        <v>20.44</v>
      </c>
      <c r="E59" s="49">
        <v>22.42</v>
      </c>
      <c r="F59" s="49">
        <v>27.762</v>
      </c>
      <c r="G59" s="49">
        <v>20.026</v>
      </c>
      <c r="H59" s="49"/>
      <c r="I59" s="49"/>
      <c r="J59" s="49"/>
      <c r="K59" s="49"/>
      <c r="L59" s="49"/>
      <c r="M59" s="49"/>
      <c r="N59" s="49"/>
      <c r="O59" s="49"/>
      <c r="P59" s="49"/>
      <c r="Q59" s="49"/>
    </row>
    <row r="60">
      <c r="A60" s="46">
        <v>59.0</v>
      </c>
      <c r="B60" s="47">
        <v>20.067</v>
      </c>
      <c r="C60" s="47">
        <v>20.528</v>
      </c>
      <c r="D60" s="47">
        <v>19.876</v>
      </c>
      <c r="E60" s="47">
        <v>20.868</v>
      </c>
      <c r="F60" s="47">
        <v>23.444</v>
      </c>
      <c r="G60" s="47">
        <v>19.331</v>
      </c>
      <c r="H60" s="47"/>
      <c r="I60" s="47"/>
      <c r="J60" s="47"/>
      <c r="K60" s="47"/>
      <c r="L60" s="47"/>
      <c r="M60" s="47"/>
      <c r="N60" s="47"/>
      <c r="O60" s="47"/>
      <c r="P60" s="47"/>
      <c r="Q60" s="47"/>
    </row>
    <row r="61">
      <c r="A61" s="48">
        <v>60.0</v>
      </c>
      <c r="B61" s="49">
        <v>20.248</v>
      </c>
      <c r="C61" s="49">
        <v>20.667</v>
      </c>
      <c r="D61" s="49">
        <v>20.076</v>
      </c>
      <c r="E61" s="49">
        <v>20.971</v>
      </c>
      <c r="F61" s="49">
        <v>22.811</v>
      </c>
      <c r="G61" s="49">
        <v>18.795</v>
      </c>
      <c r="H61" s="49"/>
      <c r="I61" s="49"/>
      <c r="J61" s="49"/>
      <c r="K61" s="49"/>
      <c r="L61" s="49"/>
      <c r="M61" s="49"/>
      <c r="N61" s="49"/>
      <c r="O61" s="49"/>
      <c r="P61" s="49"/>
      <c r="Q61" s="49"/>
    </row>
    <row r="62">
      <c r="A62" s="46">
        <v>61.0</v>
      </c>
      <c r="B62" s="47">
        <v>20.237</v>
      </c>
      <c r="C62" s="47">
        <v>19.446</v>
      </c>
      <c r="D62" s="47">
        <v>19.618</v>
      </c>
      <c r="E62" s="47">
        <v>20.793</v>
      </c>
      <c r="F62" s="47">
        <v>28.392</v>
      </c>
      <c r="G62" s="47">
        <v>18.958</v>
      </c>
      <c r="H62" s="47"/>
      <c r="I62" s="47"/>
      <c r="J62" s="47"/>
      <c r="K62" s="47"/>
      <c r="L62" s="47"/>
      <c r="M62" s="47"/>
      <c r="N62" s="47"/>
      <c r="O62" s="47"/>
      <c r="P62" s="47"/>
      <c r="Q62" s="47"/>
    </row>
    <row r="63">
      <c r="A63" s="48">
        <v>62.0</v>
      </c>
      <c r="B63" s="49">
        <v>20.856</v>
      </c>
      <c r="C63" s="49">
        <v>19.332</v>
      </c>
      <c r="D63" s="49">
        <v>19.809</v>
      </c>
      <c r="E63" s="49">
        <v>20.962</v>
      </c>
      <c r="F63" s="49">
        <v>28.707</v>
      </c>
      <c r="G63" s="49">
        <v>18.669</v>
      </c>
      <c r="H63" s="49"/>
      <c r="I63" s="49"/>
      <c r="J63" s="49"/>
      <c r="K63" s="49"/>
      <c r="L63" s="49"/>
      <c r="M63" s="49"/>
      <c r="N63" s="49"/>
      <c r="O63" s="49"/>
      <c r="P63" s="49"/>
      <c r="Q63" s="49"/>
    </row>
    <row r="64">
      <c r="A64" s="46">
        <v>63.0</v>
      </c>
      <c r="B64" s="47">
        <v>21.076</v>
      </c>
      <c r="C64" s="47">
        <v>19.82</v>
      </c>
      <c r="D64" s="47">
        <v>20.329</v>
      </c>
      <c r="E64" s="47">
        <v>21.584</v>
      </c>
      <c r="F64" s="47">
        <v>67.937</v>
      </c>
      <c r="G64" s="47">
        <v>18.67</v>
      </c>
      <c r="H64" s="47"/>
      <c r="I64" s="47"/>
      <c r="J64" s="47"/>
      <c r="K64" s="47"/>
      <c r="L64" s="47"/>
      <c r="M64" s="47"/>
      <c r="N64" s="47"/>
      <c r="O64" s="47"/>
      <c r="P64" s="47"/>
      <c r="Q64" s="47"/>
    </row>
    <row r="65">
      <c r="A65" s="48">
        <v>64.0</v>
      </c>
      <c r="B65" s="49">
        <v>20.986</v>
      </c>
      <c r="C65" s="49">
        <v>20.3</v>
      </c>
      <c r="D65" s="49">
        <v>97.478</v>
      </c>
      <c r="E65" s="49">
        <v>20.99</v>
      </c>
      <c r="F65" s="49">
        <v>28.894</v>
      </c>
      <c r="G65" s="49">
        <v>18.629</v>
      </c>
      <c r="H65" s="49"/>
      <c r="I65" s="49"/>
      <c r="J65" s="49"/>
      <c r="K65" s="49"/>
      <c r="L65" s="49"/>
      <c r="M65" s="49"/>
      <c r="N65" s="49"/>
      <c r="O65" s="49"/>
      <c r="P65" s="49"/>
      <c r="Q65" s="49"/>
    </row>
    <row r="66">
      <c r="A66" s="46">
        <v>65.0</v>
      </c>
      <c r="B66" s="47">
        <v>30.629</v>
      </c>
      <c r="C66" s="47">
        <v>20.36</v>
      </c>
      <c r="D66" s="47">
        <v>20.64</v>
      </c>
      <c r="E66" s="47">
        <v>20.622</v>
      </c>
      <c r="F66" s="47">
        <v>25.847</v>
      </c>
      <c r="G66" s="47">
        <v>19.999</v>
      </c>
      <c r="H66" s="47"/>
      <c r="I66" s="47"/>
      <c r="J66" s="47"/>
      <c r="K66" s="47"/>
      <c r="L66" s="47"/>
      <c r="M66" s="47"/>
      <c r="N66" s="47"/>
      <c r="O66" s="47"/>
      <c r="P66" s="47"/>
      <c r="Q66" s="47"/>
    </row>
    <row r="67">
      <c r="A67" s="48">
        <v>66.0</v>
      </c>
      <c r="B67" s="49">
        <v>24.57</v>
      </c>
      <c r="C67" s="49">
        <v>19.793</v>
      </c>
      <c r="D67" s="49">
        <v>20.702</v>
      </c>
      <c r="E67" s="49">
        <v>20.771</v>
      </c>
      <c r="F67" s="49">
        <v>24.668</v>
      </c>
      <c r="G67" s="49">
        <v>26.155</v>
      </c>
      <c r="H67" s="49"/>
      <c r="I67" s="49"/>
      <c r="J67" s="49"/>
      <c r="K67" s="49"/>
      <c r="L67" s="49"/>
      <c r="M67" s="49"/>
      <c r="N67" s="49"/>
      <c r="O67" s="49"/>
      <c r="P67" s="49"/>
      <c r="Q67" s="49"/>
    </row>
    <row r="68">
      <c r="A68" s="46">
        <v>67.0</v>
      </c>
      <c r="B68" s="47">
        <v>63.539</v>
      </c>
      <c r="C68" s="47">
        <v>21.257</v>
      </c>
      <c r="D68" s="47">
        <v>20.35</v>
      </c>
      <c r="E68" s="47">
        <v>21.471</v>
      </c>
      <c r="F68" s="47">
        <v>27.641</v>
      </c>
      <c r="G68" s="47">
        <v>21.168</v>
      </c>
      <c r="H68" s="47"/>
      <c r="I68" s="47"/>
      <c r="J68" s="47"/>
      <c r="K68" s="47"/>
      <c r="L68" s="47"/>
      <c r="M68" s="47"/>
      <c r="N68" s="47"/>
      <c r="O68" s="47"/>
      <c r="P68" s="47"/>
      <c r="Q68" s="47"/>
    </row>
    <row r="69">
      <c r="A69" s="48">
        <v>68.0</v>
      </c>
      <c r="B69" s="49">
        <v>22.282</v>
      </c>
      <c r="C69" s="49">
        <v>19.921</v>
      </c>
      <c r="D69" s="49">
        <v>20.21</v>
      </c>
      <c r="E69" s="49">
        <v>22.575</v>
      </c>
      <c r="F69" s="49">
        <v>25.406</v>
      </c>
      <c r="G69" s="49">
        <v>21.206</v>
      </c>
      <c r="H69" s="49"/>
      <c r="I69" s="49"/>
      <c r="J69" s="49"/>
      <c r="K69" s="49"/>
      <c r="L69" s="49"/>
      <c r="M69" s="49"/>
      <c r="N69" s="49"/>
      <c r="O69" s="49"/>
      <c r="P69" s="49"/>
      <c r="Q69" s="49"/>
    </row>
    <row r="70">
      <c r="A70" s="46">
        <v>69.0</v>
      </c>
      <c r="B70" s="47">
        <v>20.94</v>
      </c>
      <c r="C70" s="47">
        <v>25.067</v>
      </c>
      <c r="D70" s="47">
        <v>20.047</v>
      </c>
      <c r="E70" s="47">
        <v>47.383</v>
      </c>
      <c r="F70" s="47">
        <v>22.492</v>
      </c>
      <c r="G70" s="47">
        <v>33.057</v>
      </c>
      <c r="H70" s="47"/>
      <c r="I70" s="47"/>
      <c r="J70" s="47"/>
      <c r="K70" s="47"/>
      <c r="L70" s="47"/>
      <c r="M70" s="47"/>
      <c r="N70" s="47"/>
      <c r="O70" s="47"/>
      <c r="P70" s="47"/>
      <c r="Q70" s="47"/>
    </row>
    <row r="71">
      <c r="A71" s="48">
        <v>70.0</v>
      </c>
      <c r="B71" s="49">
        <v>20.886</v>
      </c>
      <c r="C71" s="49">
        <v>28.4</v>
      </c>
      <c r="D71" s="49">
        <v>20.898</v>
      </c>
      <c r="E71" s="49">
        <v>21.988</v>
      </c>
      <c r="F71" s="49">
        <v>23.051</v>
      </c>
      <c r="G71" s="49">
        <v>66.648</v>
      </c>
      <c r="H71" s="49"/>
      <c r="I71" s="49"/>
      <c r="J71" s="49"/>
      <c r="K71" s="49"/>
      <c r="L71" s="49"/>
      <c r="M71" s="49"/>
      <c r="N71" s="49"/>
      <c r="O71" s="49"/>
      <c r="P71" s="49"/>
      <c r="Q71" s="49"/>
    </row>
    <row r="72">
      <c r="A72" s="46">
        <v>71.0</v>
      </c>
      <c r="B72" s="47">
        <v>20.894</v>
      </c>
      <c r="C72" s="47">
        <v>67.175</v>
      </c>
      <c r="D72" s="47">
        <v>20.017</v>
      </c>
      <c r="E72" s="47">
        <v>20.838</v>
      </c>
      <c r="F72" s="47">
        <v>23.421</v>
      </c>
      <c r="G72" s="47">
        <v>19.789</v>
      </c>
      <c r="H72" s="47"/>
      <c r="I72" s="47"/>
      <c r="J72" s="47"/>
      <c r="K72" s="47"/>
      <c r="L72" s="47"/>
      <c r="M72" s="47"/>
      <c r="N72" s="47"/>
      <c r="O72" s="47"/>
      <c r="P72" s="47"/>
      <c r="Q72" s="47"/>
    </row>
    <row r="73">
      <c r="A73" s="48">
        <v>72.0</v>
      </c>
      <c r="B73" s="49">
        <v>20.548</v>
      </c>
      <c r="C73" s="49">
        <v>21.497</v>
      </c>
      <c r="D73" s="49">
        <v>20.098</v>
      </c>
      <c r="E73" s="49">
        <v>21.023</v>
      </c>
      <c r="F73" s="49">
        <v>23.843</v>
      </c>
      <c r="G73" s="49">
        <v>19.333</v>
      </c>
      <c r="H73" s="49"/>
      <c r="I73" s="49"/>
      <c r="J73" s="49"/>
      <c r="K73" s="49"/>
      <c r="L73" s="49"/>
      <c r="M73" s="49"/>
      <c r="N73" s="49"/>
      <c r="O73" s="49"/>
      <c r="P73" s="49"/>
      <c r="Q73" s="49"/>
    </row>
    <row r="74">
      <c r="A74" s="46">
        <v>73.0</v>
      </c>
      <c r="B74" s="47">
        <v>20.812</v>
      </c>
      <c r="C74" s="47">
        <v>19.547</v>
      </c>
      <c r="D74" s="47">
        <v>57.665</v>
      </c>
      <c r="E74" s="47">
        <v>21.073</v>
      </c>
      <c r="F74" s="47">
        <v>170.708</v>
      </c>
      <c r="G74" s="47">
        <v>20.227</v>
      </c>
      <c r="H74" s="47"/>
      <c r="I74" s="47"/>
      <c r="J74" s="47"/>
      <c r="K74" s="47"/>
      <c r="L74" s="47"/>
      <c r="M74" s="47"/>
      <c r="N74" s="47"/>
      <c r="O74" s="47"/>
      <c r="P74" s="47"/>
      <c r="Q74" s="47"/>
    </row>
    <row r="75">
      <c r="A75" s="48">
        <v>74.0</v>
      </c>
      <c r="B75" s="49">
        <v>20.26</v>
      </c>
      <c r="C75" s="49">
        <v>19.817</v>
      </c>
      <c r="D75" s="49">
        <v>20.679</v>
      </c>
      <c r="E75" s="49">
        <v>21.005</v>
      </c>
      <c r="F75" s="49">
        <v>24.639</v>
      </c>
      <c r="G75" s="49">
        <v>19.438</v>
      </c>
      <c r="H75" s="49"/>
      <c r="I75" s="49"/>
      <c r="J75" s="49"/>
      <c r="K75" s="49"/>
      <c r="L75" s="49"/>
      <c r="M75" s="49"/>
      <c r="N75" s="49"/>
      <c r="O75" s="49"/>
      <c r="P75" s="49"/>
      <c r="Q75" s="49"/>
    </row>
    <row r="76">
      <c r="A76" s="46">
        <v>75.0</v>
      </c>
      <c r="B76" s="47">
        <v>20.427</v>
      </c>
      <c r="C76" s="47">
        <v>20.233</v>
      </c>
      <c r="D76" s="47">
        <v>21.381</v>
      </c>
      <c r="E76" s="47">
        <v>20.927</v>
      </c>
      <c r="F76" s="47">
        <v>23.551</v>
      </c>
      <c r="G76" s="47">
        <v>20.623</v>
      </c>
      <c r="H76" s="47"/>
      <c r="I76" s="47"/>
      <c r="J76" s="47"/>
      <c r="K76" s="47"/>
      <c r="L76" s="47"/>
      <c r="M76" s="47"/>
      <c r="N76" s="47"/>
      <c r="O76" s="47"/>
      <c r="P76" s="47"/>
      <c r="Q76" s="47"/>
    </row>
    <row r="77">
      <c r="A77" s="48">
        <v>76.0</v>
      </c>
      <c r="B77" s="49">
        <v>20.286</v>
      </c>
      <c r="C77" s="49">
        <v>19.563</v>
      </c>
      <c r="D77" s="49">
        <v>20.572</v>
      </c>
      <c r="E77" s="49">
        <v>20.859</v>
      </c>
      <c r="F77" s="49">
        <v>26.501</v>
      </c>
      <c r="G77" s="49">
        <v>21.351</v>
      </c>
      <c r="H77" s="49"/>
      <c r="I77" s="49"/>
      <c r="J77" s="49"/>
      <c r="K77" s="49"/>
      <c r="L77" s="49"/>
      <c r="M77" s="49"/>
      <c r="N77" s="49"/>
      <c r="O77" s="49"/>
      <c r="P77" s="49"/>
      <c r="Q77" s="49"/>
    </row>
    <row r="78">
      <c r="A78" s="46">
        <v>77.0</v>
      </c>
      <c r="B78" s="47">
        <v>20.164</v>
      </c>
      <c r="C78" s="47">
        <v>20.4</v>
      </c>
      <c r="D78" s="47">
        <v>21.312</v>
      </c>
      <c r="E78" s="47">
        <v>20.706</v>
      </c>
      <c r="F78" s="47">
        <v>22.123</v>
      </c>
      <c r="G78" s="47">
        <v>20.238</v>
      </c>
      <c r="H78" s="47"/>
      <c r="I78" s="47"/>
      <c r="J78" s="47"/>
      <c r="K78" s="47"/>
      <c r="L78" s="47"/>
      <c r="M78" s="47"/>
      <c r="N78" s="47"/>
      <c r="O78" s="47"/>
      <c r="P78" s="47"/>
      <c r="Q78" s="47"/>
    </row>
    <row r="79">
      <c r="A79" s="48">
        <v>78.0</v>
      </c>
      <c r="B79" s="49">
        <v>21.001</v>
      </c>
      <c r="C79" s="49">
        <v>21.018</v>
      </c>
      <c r="D79" s="49">
        <v>21.051</v>
      </c>
      <c r="E79" s="49">
        <v>20.703</v>
      </c>
      <c r="F79" s="49">
        <v>22.072</v>
      </c>
      <c r="G79" s="49">
        <v>20.878</v>
      </c>
      <c r="H79" s="49"/>
      <c r="I79" s="49"/>
      <c r="J79" s="49"/>
      <c r="K79" s="49"/>
      <c r="L79" s="49"/>
      <c r="M79" s="49"/>
      <c r="N79" s="49"/>
      <c r="O79" s="49"/>
      <c r="P79" s="49"/>
      <c r="Q79" s="49"/>
    </row>
    <row r="80">
      <c r="A80" s="46">
        <v>79.0</v>
      </c>
      <c r="B80" s="47">
        <v>47.832</v>
      </c>
      <c r="C80" s="47">
        <v>19.702</v>
      </c>
      <c r="D80" s="47">
        <v>21.063</v>
      </c>
      <c r="E80" s="47">
        <v>21.506</v>
      </c>
      <c r="F80" s="47">
        <v>23.322</v>
      </c>
      <c r="G80" s="47">
        <v>20.715</v>
      </c>
      <c r="H80" s="47"/>
      <c r="I80" s="47"/>
      <c r="J80" s="47"/>
      <c r="K80" s="47"/>
      <c r="L80" s="47"/>
      <c r="M80" s="47"/>
      <c r="N80" s="47"/>
      <c r="O80" s="47"/>
      <c r="P80" s="47"/>
      <c r="Q80" s="47"/>
    </row>
    <row r="81">
      <c r="A81" s="48">
        <v>80.0</v>
      </c>
      <c r="B81" s="49">
        <v>20.235</v>
      </c>
      <c r="C81" s="49">
        <v>19.944</v>
      </c>
      <c r="D81" s="49">
        <v>20.542</v>
      </c>
      <c r="E81" s="49">
        <v>21.125</v>
      </c>
      <c r="F81" s="49">
        <v>21.085</v>
      </c>
      <c r="G81" s="49">
        <v>20.396</v>
      </c>
      <c r="H81" s="49"/>
      <c r="I81" s="49"/>
      <c r="J81" s="49"/>
      <c r="K81" s="49"/>
      <c r="L81" s="49"/>
      <c r="M81" s="49"/>
      <c r="N81" s="49"/>
      <c r="O81" s="49"/>
      <c r="P81" s="49"/>
      <c r="Q81" s="49"/>
    </row>
    <row r="82">
      <c r="A82" s="46">
        <v>81.0</v>
      </c>
      <c r="B82" s="47">
        <v>20.283</v>
      </c>
      <c r="C82" s="47">
        <v>19.708</v>
      </c>
      <c r="D82" s="47">
        <v>19.69</v>
      </c>
      <c r="E82" s="47">
        <v>20.848</v>
      </c>
      <c r="F82" s="47">
        <v>23.138</v>
      </c>
      <c r="G82" s="47">
        <v>19.581</v>
      </c>
      <c r="H82" s="47"/>
      <c r="I82" s="47"/>
      <c r="J82" s="47"/>
      <c r="K82" s="47"/>
      <c r="L82" s="47"/>
      <c r="M82" s="47"/>
      <c r="N82" s="47"/>
      <c r="O82" s="47"/>
      <c r="P82" s="47"/>
      <c r="Q82" s="47"/>
    </row>
    <row r="83">
      <c r="A83" s="48">
        <v>82.0</v>
      </c>
      <c r="B83" s="49">
        <v>20.443</v>
      </c>
      <c r="C83" s="49">
        <v>20.481</v>
      </c>
      <c r="D83" s="49">
        <v>20.325</v>
      </c>
      <c r="E83" s="49">
        <v>20.452</v>
      </c>
      <c r="F83" s="49">
        <v>24.307</v>
      </c>
      <c r="G83" s="49">
        <v>82.976</v>
      </c>
      <c r="H83" s="49"/>
      <c r="I83" s="49"/>
      <c r="J83" s="49"/>
      <c r="K83" s="49"/>
      <c r="L83" s="49"/>
      <c r="M83" s="49"/>
      <c r="N83" s="49"/>
      <c r="O83" s="49"/>
      <c r="P83" s="49"/>
      <c r="Q83" s="49"/>
    </row>
    <row r="84">
      <c r="A84" s="46">
        <v>83.0</v>
      </c>
      <c r="B84" s="47">
        <v>20.271</v>
      </c>
      <c r="C84" s="47">
        <v>20.675</v>
      </c>
      <c r="D84" s="47">
        <v>20.038</v>
      </c>
      <c r="E84" s="47">
        <v>20.599</v>
      </c>
      <c r="F84" s="47">
        <v>23.135</v>
      </c>
      <c r="G84" s="47">
        <v>20.55</v>
      </c>
      <c r="H84" s="47"/>
      <c r="I84" s="47"/>
      <c r="J84" s="47"/>
      <c r="K84" s="47"/>
      <c r="L84" s="47"/>
      <c r="M84" s="47"/>
      <c r="N84" s="47"/>
      <c r="O84" s="47"/>
      <c r="P84" s="47"/>
      <c r="Q84" s="47"/>
    </row>
    <row r="85">
      <c r="A85" s="48">
        <v>84.0</v>
      </c>
      <c r="B85" s="49">
        <v>20.535</v>
      </c>
      <c r="C85" s="49">
        <v>48.92</v>
      </c>
      <c r="D85" s="49">
        <v>19.883</v>
      </c>
      <c r="E85" s="49">
        <v>20.493</v>
      </c>
      <c r="F85" s="49">
        <v>24.613</v>
      </c>
      <c r="G85" s="49">
        <v>19.333</v>
      </c>
      <c r="H85" s="49"/>
      <c r="I85" s="49"/>
      <c r="J85" s="49"/>
      <c r="K85" s="49"/>
      <c r="L85" s="49"/>
      <c r="M85" s="49"/>
      <c r="N85" s="49"/>
      <c r="O85" s="49"/>
      <c r="P85" s="49"/>
      <c r="Q85" s="49"/>
    </row>
    <row r="86">
      <c r="A86" s="46">
        <v>85.0</v>
      </c>
      <c r="B86" s="47">
        <v>20.645</v>
      </c>
      <c r="C86" s="47">
        <v>20.101</v>
      </c>
      <c r="D86" s="47">
        <v>20.05</v>
      </c>
      <c r="E86" s="47">
        <v>20.732</v>
      </c>
      <c r="F86" s="47">
        <v>22.403</v>
      </c>
      <c r="G86" s="47">
        <v>19.715</v>
      </c>
      <c r="H86" s="47"/>
      <c r="I86" s="47"/>
      <c r="J86" s="50"/>
      <c r="K86" s="47"/>
      <c r="L86" s="47"/>
      <c r="M86" s="47"/>
      <c r="N86" s="50"/>
      <c r="O86" s="47"/>
      <c r="P86" s="47"/>
      <c r="Q86" s="47"/>
    </row>
    <row r="87">
      <c r="A87" s="48">
        <v>86.0</v>
      </c>
      <c r="B87" s="49">
        <v>20.188</v>
      </c>
      <c r="C87" s="49">
        <v>19.524</v>
      </c>
      <c r="D87" s="49">
        <v>21.189</v>
      </c>
      <c r="E87" s="49">
        <v>20.648</v>
      </c>
      <c r="F87" s="49">
        <v>23.375</v>
      </c>
      <c r="G87" s="49">
        <v>19.511</v>
      </c>
      <c r="H87" s="49"/>
      <c r="I87" s="49"/>
      <c r="J87" s="49"/>
      <c r="K87" s="49"/>
      <c r="L87" s="49"/>
      <c r="M87" s="49"/>
      <c r="N87" s="49"/>
      <c r="O87" s="49"/>
      <c r="P87" s="49"/>
      <c r="Q87" s="49"/>
    </row>
    <row r="88">
      <c r="A88" s="46">
        <v>87.0</v>
      </c>
      <c r="B88" s="47">
        <v>20.347</v>
      </c>
      <c r="C88" s="47">
        <v>19.652</v>
      </c>
      <c r="D88" s="47">
        <v>20.278</v>
      </c>
      <c r="E88" s="47">
        <v>20.566</v>
      </c>
      <c r="F88" s="47">
        <v>22.289</v>
      </c>
      <c r="G88" s="47">
        <v>20.153</v>
      </c>
      <c r="H88" s="47"/>
      <c r="I88" s="47"/>
      <c r="J88" s="47"/>
      <c r="K88" s="47"/>
      <c r="L88" s="47"/>
      <c r="M88" s="47"/>
      <c r="N88" s="47"/>
      <c r="O88" s="47"/>
      <c r="P88" s="47"/>
      <c r="Q88" s="51"/>
    </row>
    <row r="89">
      <c r="A89" s="48">
        <v>88.0</v>
      </c>
      <c r="B89" s="49">
        <v>20.321</v>
      </c>
      <c r="C89" s="49">
        <v>19.684</v>
      </c>
      <c r="D89" s="49">
        <v>20.143</v>
      </c>
      <c r="E89" s="49">
        <v>20.905</v>
      </c>
      <c r="F89" s="49">
        <v>25.429</v>
      </c>
      <c r="G89" s="49">
        <v>19.889</v>
      </c>
      <c r="H89" s="49"/>
      <c r="I89" s="49"/>
      <c r="J89" s="49"/>
      <c r="K89" s="49"/>
      <c r="L89" s="49"/>
      <c r="M89" s="49"/>
      <c r="N89" s="49"/>
      <c r="O89" s="49"/>
      <c r="P89" s="49"/>
      <c r="Q89" s="51"/>
    </row>
    <row r="90">
      <c r="A90" s="46">
        <v>89.0</v>
      </c>
      <c r="B90" s="47">
        <v>20.14</v>
      </c>
      <c r="C90" s="47">
        <v>20.096</v>
      </c>
      <c r="D90" s="47">
        <v>20.326</v>
      </c>
      <c r="E90" s="47">
        <v>20.793</v>
      </c>
      <c r="F90" s="47">
        <v>22.928</v>
      </c>
      <c r="G90" s="47">
        <v>19.625</v>
      </c>
      <c r="H90" s="47"/>
      <c r="I90" s="47"/>
      <c r="J90" s="47"/>
      <c r="K90" s="47"/>
      <c r="L90" s="47"/>
      <c r="M90" s="47"/>
      <c r="N90" s="47"/>
      <c r="O90" s="47"/>
      <c r="P90" s="47"/>
      <c r="Q90" s="51"/>
    </row>
    <row r="91">
      <c r="A91" s="48">
        <v>90.0</v>
      </c>
      <c r="B91" s="49">
        <v>21.453</v>
      </c>
      <c r="C91" s="49">
        <v>19.89</v>
      </c>
      <c r="D91" s="49">
        <v>20.689</v>
      </c>
      <c r="E91" s="49">
        <v>21.198</v>
      </c>
      <c r="F91" s="49">
        <v>22.783</v>
      </c>
      <c r="G91" s="49">
        <v>19.328</v>
      </c>
      <c r="H91" s="49"/>
      <c r="I91" s="49"/>
      <c r="J91" s="49"/>
      <c r="K91" s="49"/>
      <c r="L91" s="49"/>
      <c r="M91" s="49"/>
      <c r="N91" s="49"/>
      <c r="O91" s="49"/>
      <c r="P91" s="49"/>
      <c r="Q91" s="51"/>
    </row>
    <row r="92">
      <c r="A92" s="46">
        <v>91.0</v>
      </c>
      <c r="B92" s="47">
        <v>20.453</v>
      </c>
      <c r="C92" s="47">
        <v>20.586</v>
      </c>
      <c r="D92" s="47">
        <v>20.532</v>
      </c>
      <c r="E92" s="47">
        <v>20.556</v>
      </c>
      <c r="F92" s="47">
        <v>23.267</v>
      </c>
      <c r="G92" s="47">
        <v>20.474</v>
      </c>
      <c r="H92" s="47"/>
      <c r="I92" s="47"/>
      <c r="J92" s="47"/>
      <c r="K92" s="47"/>
      <c r="L92" s="47"/>
      <c r="M92" s="47"/>
      <c r="N92" s="47"/>
      <c r="O92" s="47"/>
      <c r="P92" s="47"/>
      <c r="Q92" s="51"/>
    </row>
    <row r="93">
      <c r="A93" s="48">
        <v>92.0</v>
      </c>
      <c r="B93" s="49">
        <v>20.372</v>
      </c>
      <c r="C93" s="49">
        <v>20.507</v>
      </c>
      <c r="D93" s="49">
        <v>20.455</v>
      </c>
      <c r="E93" s="49">
        <v>21.319</v>
      </c>
      <c r="F93" s="49">
        <v>22.601</v>
      </c>
      <c r="G93" s="49">
        <v>22.267</v>
      </c>
      <c r="H93" s="49"/>
      <c r="I93" s="49"/>
      <c r="J93" s="49"/>
      <c r="K93" s="49"/>
      <c r="L93" s="49"/>
      <c r="M93" s="49"/>
      <c r="N93" s="49"/>
      <c r="O93" s="49"/>
      <c r="P93" s="49"/>
      <c r="Q93" s="51"/>
    </row>
    <row r="94">
      <c r="A94" s="46">
        <v>93.0</v>
      </c>
      <c r="B94" s="47">
        <v>20.298</v>
      </c>
      <c r="C94" s="47">
        <v>20.655</v>
      </c>
      <c r="D94" s="47">
        <v>19.478</v>
      </c>
      <c r="E94" s="47">
        <v>20.488</v>
      </c>
      <c r="F94" s="47">
        <v>22.001</v>
      </c>
      <c r="G94" s="47">
        <v>20.24</v>
      </c>
      <c r="H94" s="47"/>
      <c r="I94" s="47"/>
      <c r="J94" s="47"/>
      <c r="K94" s="47"/>
      <c r="L94" s="47"/>
      <c r="M94" s="47"/>
      <c r="N94" s="47"/>
      <c r="O94" s="47"/>
      <c r="P94" s="47"/>
      <c r="Q94" s="51"/>
    </row>
    <row r="95">
      <c r="A95" s="48">
        <v>94.0</v>
      </c>
      <c r="B95" s="49">
        <v>20.285</v>
      </c>
      <c r="C95" s="49">
        <v>20.077</v>
      </c>
      <c r="D95" s="49">
        <v>20.14</v>
      </c>
      <c r="E95" s="49">
        <v>21.103</v>
      </c>
      <c r="F95" s="49">
        <v>25.86</v>
      </c>
      <c r="G95" s="49">
        <v>20.799</v>
      </c>
      <c r="H95" s="49"/>
      <c r="I95" s="49"/>
      <c r="J95" s="49"/>
      <c r="K95" s="49"/>
      <c r="L95" s="49"/>
      <c r="M95" s="49"/>
      <c r="N95" s="49"/>
      <c r="O95" s="49"/>
      <c r="P95" s="49"/>
      <c r="Q95" s="51"/>
    </row>
    <row r="96">
      <c r="A96" s="46">
        <v>95.0</v>
      </c>
      <c r="B96" s="47">
        <v>19.9</v>
      </c>
      <c r="C96" s="47">
        <v>49.668</v>
      </c>
      <c r="D96" s="47">
        <v>19.397</v>
      </c>
      <c r="E96" s="47">
        <v>20.382</v>
      </c>
      <c r="F96" s="47">
        <v>24.565</v>
      </c>
      <c r="G96" s="47">
        <v>20.38</v>
      </c>
      <c r="H96" s="47"/>
      <c r="I96" s="47"/>
      <c r="J96" s="47"/>
      <c r="K96" s="47"/>
      <c r="L96" s="47"/>
      <c r="M96" s="47"/>
      <c r="N96" s="47"/>
      <c r="O96" s="47"/>
      <c r="P96" s="47"/>
      <c r="Q96" s="51"/>
    </row>
    <row r="97">
      <c r="A97" s="48">
        <v>96.0</v>
      </c>
      <c r="B97" s="49">
        <v>20.472</v>
      </c>
      <c r="C97" s="49">
        <v>19.804</v>
      </c>
      <c r="D97" s="49">
        <v>19.444</v>
      </c>
      <c r="E97" s="49">
        <v>20.195</v>
      </c>
      <c r="F97" s="49">
        <v>23.623</v>
      </c>
      <c r="G97" s="49">
        <v>20.475</v>
      </c>
      <c r="H97" s="49"/>
      <c r="I97" s="49"/>
      <c r="J97" s="49"/>
      <c r="K97" s="49"/>
      <c r="L97" s="49"/>
      <c r="M97" s="49"/>
      <c r="N97" s="49"/>
      <c r="O97" s="49"/>
      <c r="P97" s="49"/>
      <c r="Q97" s="51"/>
    </row>
    <row r="98">
      <c r="A98" s="46">
        <v>97.0</v>
      </c>
      <c r="B98" s="47">
        <v>20.64</v>
      </c>
      <c r="C98" s="47">
        <v>19.828</v>
      </c>
      <c r="D98" s="47">
        <v>21.368</v>
      </c>
      <c r="E98" s="47">
        <v>20.274</v>
      </c>
      <c r="F98" s="47">
        <v>23.066</v>
      </c>
      <c r="G98" s="47">
        <v>20.654</v>
      </c>
      <c r="H98" s="47"/>
      <c r="I98" s="47"/>
      <c r="J98" s="47"/>
      <c r="K98" s="47"/>
      <c r="L98" s="47"/>
      <c r="M98" s="47"/>
      <c r="N98" s="47"/>
      <c r="O98" s="47"/>
      <c r="P98" s="47"/>
      <c r="Q98" s="51"/>
    </row>
    <row r="99">
      <c r="A99" s="48">
        <v>98.0</v>
      </c>
      <c r="B99" s="49">
        <v>20.129</v>
      </c>
      <c r="C99" s="49">
        <v>20.875</v>
      </c>
      <c r="D99" s="49">
        <v>19.955</v>
      </c>
      <c r="E99" s="49">
        <v>20.576</v>
      </c>
      <c r="F99" s="49">
        <v>23.004</v>
      </c>
      <c r="G99" s="49">
        <v>32.216</v>
      </c>
      <c r="H99" s="49"/>
      <c r="I99" s="49"/>
      <c r="J99" s="49"/>
      <c r="K99" s="49"/>
      <c r="L99" s="49"/>
      <c r="M99" s="49"/>
      <c r="N99" s="49"/>
      <c r="O99" s="49"/>
      <c r="P99" s="49"/>
      <c r="Q99" s="51"/>
    </row>
    <row r="100">
      <c r="A100" s="46">
        <v>99.0</v>
      </c>
      <c r="B100" s="47">
        <v>20.893</v>
      </c>
      <c r="C100" s="47">
        <v>20.168</v>
      </c>
      <c r="D100" s="47">
        <v>19.722</v>
      </c>
      <c r="E100" s="47">
        <v>20.759</v>
      </c>
      <c r="F100" s="47">
        <v>24.457</v>
      </c>
      <c r="G100" s="47">
        <v>22.622</v>
      </c>
      <c r="H100" s="47"/>
      <c r="I100" s="47"/>
      <c r="J100" s="47"/>
      <c r="K100" s="47"/>
      <c r="L100" s="47"/>
      <c r="M100" s="47"/>
      <c r="N100" s="47"/>
      <c r="O100" s="47"/>
      <c r="P100" s="47"/>
      <c r="Q100" s="51"/>
    </row>
    <row r="101">
      <c r="A101" s="48">
        <v>100.0</v>
      </c>
      <c r="B101" s="49">
        <v>20.176</v>
      </c>
      <c r="C101" s="49">
        <v>20.94</v>
      </c>
      <c r="D101" s="49">
        <v>19.349</v>
      </c>
      <c r="E101" s="49">
        <v>20.713</v>
      </c>
      <c r="F101" s="49">
        <v>23.092</v>
      </c>
      <c r="G101" s="49">
        <v>20.566</v>
      </c>
      <c r="H101" s="49"/>
      <c r="I101" s="49"/>
      <c r="J101" s="49"/>
      <c r="K101" s="49"/>
      <c r="L101" s="49"/>
      <c r="M101" s="49"/>
      <c r="N101" s="49"/>
      <c r="O101" s="49"/>
      <c r="P101" s="49"/>
      <c r="Q101" s="51"/>
    </row>
    <row r="102">
      <c r="A102" s="46">
        <v>101.0</v>
      </c>
      <c r="B102" s="47">
        <v>20.359</v>
      </c>
      <c r="C102" s="47">
        <v>20.977</v>
      </c>
      <c r="D102" s="47">
        <v>19.308</v>
      </c>
      <c r="E102" s="47">
        <v>22.301</v>
      </c>
      <c r="F102" s="47">
        <v>24.436</v>
      </c>
      <c r="G102" s="47">
        <v>21.425</v>
      </c>
      <c r="H102" s="47"/>
      <c r="I102" s="47"/>
      <c r="J102" s="47"/>
      <c r="K102" s="47"/>
      <c r="L102" s="47"/>
      <c r="M102" s="47"/>
      <c r="N102" s="47"/>
      <c r="O102" s="47"/>
      <c r="P102" s="47"/>
      <c r="Q102" s="51"/>
    </row>
    <row r="103">
      <c r="A103" s="48">
        <v>102.0</v>
      </c>
      <c r="B103" s="49">
        <v>19.954</v>
      </c>
      <c r="C103" s="49">
        <v>20.706</v>
      </c>
      <c r="D103" s="49">
        <v>19.56</v>
      </c>
      <c r="E103" s="49">
        <v>20.659</v>
      </c>
      <c r="F103" s="49">
        <v>25.713</v>
      </c>
      <c r="G103" s="49">
        <v>22.067</v>
      </c>
      <c r="H103" s="49"/>
      <c r="I103" s="49"/>
      <c r="J103" s="49"/>
      <c r="K103" s="49"/>
      <c r="L103" s="49"/>
      <c r="M103" s="49"/>
      <c r="N103" s="49"/>
      <c r="O103" s="49"/>
      <c r="P103" s="49"/>
      <c r="Q103" s="51"/>
    </row>
    <row r="104">
      <c r="A104" s="46">
        <v>103.0</v>
      </c>
      <c r="B104" s="47">
        <v>20.744</v>
      </c>
      <c r="C104" s="47">
        <v>20.015</v>
      </c>
      <c r="D104" s="47">
        <v>96.004</v>
      </c>
      <c r="E104" s="47">
        <v>22.034</v>
      </c>
      <c r="F104" s="47">
        <v>23.223</v>
      </c>
      <c r="G104" s="47">
        <v>20.497</v>
      </c>
      <c r="H104" s="47"/>
      <c r="I104" s="47"/>
      <c r="J104" s="47"/>
      <c r="K104" s="47"/>
      <c r="L104" s="50"/>
      <c r="M104" s="47"/>
      <c r="N104" s="47"/>
      <c r="O104" s="47"/>
      <c r="P104" s="47"/>
      <c r="Q104" s="51"/>
    </row>
    <row r="105">
      <c r="A105" s="48">
        <v>104.0</v>
      </c>
      <c r="B105" s="49">
        <v>20.074</v>
      </c>
      <c r="C105" s="49">
        <v>20.014</v>
      </c>
      <c r="D105" s="49">
        <v>20.394</v>
      </c>
      <c r="E105" s="49">
        <v>21.438</v>
      </c>
      <c r="F105" s="49">
        <v>29.21</v>
      </c>
      <c r="G105" s="49">
        <v>22.393</v>
      </c>
      <c r="H105" s="49"/>
      <c r="I105" s="49"/>
      <c r="J105" s="49"/>
      <c r="K105" s="49"/>
      <c r="L105" s="49"/>
      <c r="M105" s="49"/>
      <c r="N105" s="49"/>
      <c r="O105" s="49"/>
      <c r="P105" s="49"/>
      <c r="Q105" s="51"/>
    </row>
    <row r="106">
      <c r="A106" s="46">
        <v>105.0</v>
      </c>
      <c r="B106" s="47">
        <v>19.89</v>
      </c>
      <c r="C106" s="47">
        <v>20.363</v>
      </c>
      <c r="D106" s="47">
        <v>20.093</v>
      </c>
      <c r="E106" s="47">
        <v>20.589</v>
      </c>
      <c r="F106" s="47">
        <v>96.832</v>
      </c>
      <c r="G106" s="47">
        <v>20.662</v>
      </c>
      <c r="H106" s="47"/>
      <c r="I106" s="47"/>
      <c r="J106" s="47"/>
      <c r="K106" s="47"/>
      <c r="L106" s="47"/>
      <c r="M106" s="47"/>
      <c r="N106" s="47"/>
      <c r="O106" s="47"/>
      <c r="P106" s="47"/>
      <c r="Q106" s="51"/>
    </row>
    <row r="107">
      <c r="A107" s="48">
        <v>106.0</v>
      </c>
      <c r="B107" s="49">
        <v>19.743</v>
      </c>
      <c r="C107" s="49">
        <v>19.629</v>
      </c>
      <c r="D107" s="49">
        <v>20.434</v>
      </c>
      <c r="E107" s="49">
        <v>20.692</v>
      </c>
      <c r="F107" s="49">
        <v>27.88</v>
      </c>
      <c r="G107" s="49">
        <v>21.861</v>
      </c>
      <c r="H107" s="49"/>
      <c r="I107" s="49"/>
      <c r="J107" s="49"/>
      <c r="K107" s="49"/>
      <c r="L107" s="49"/>
      <c r="M107" s="49"/>
      <c r="N107" s="49"/>
      <c r="O107" s="49"/>
      <c r="P107" s="49"/>
      <c r="Q107" s="51"/>
    </row>
    <row r="108">
      <c r="A108" s="46">
        <v>107.0</v>
      </c>
      <c r="B108" s="47">
        <v>20.247</v>
      </c>
      <c r="C108" s="47">
        <v>20.121</v>
      </c>
      <c r="D108" s="47">
        <v>21.045</v>
      </c>
      <c r="E108" s="47">
        <v>20.557</v>
      </c>
      <c r="F108" s="47">
        <v>25.507</v>
      </c>
      <c r="G108" s="47">
        <v>19.963</v>
      </c>
      <c r="H108" s="47"/>
      <c r="I108" s="47"/>
      <c r="J108" s="47"/>
      <c r="K108" s="47"/>
      <c r="L108" s="47"/>
      <c r="M108" s="47"/>
      <c r="N108" s="47"/>
      <c r="O108" s="47"/>
      <c r="P108" s="47"/>
      <c r="Q108" s="51"/>
    </row>
    <row r="109">
      <c r="A109" s="48">
        <v>108.0</v>
      </c>
      <c r="B109" s="49">
        <v>20.262</v>
      </c>
      <c r="C109" s="49">
        <v>20.727</v>
      </c>
      <c r="D109" s="49">
        <v>20.924</v>
      </c>
      <c r="E109" s="49">
        <v>20.308</v>
      </c>
      <c r="F109" s="49">
        <v>25.954</v>
      </c>
      <c r="G109" s="49">
        <v>19.715</v>
      </c>
      <c r="H109" s="49"/>
      <c r="I109" s="49"/>
      <c r="J109" s="49"/>
      <c r="K109" s="49"/>
      <c r="L109" s="49"/>
      <c r="M109" s="49"/>
      <c r="N109" s="49"/>
      <c r="O109" s="49"/>
      <c r="P109" s="49"/>
      <c r="Q109" s="51"/>
    </row>
    <row r="110">
      <c r="A110" s="46">
        <v>109.0</v>
      </c>
      <c r="B110" s="47">
        <v>20.302</v>
      </c>
      <c r="C110" s="47">
        <v>20.409</v>
      </c>
      <c r="D110" s="47">
        <v>20.789</v>
      </c>
      <c r="E110" s="47">
        <v>20.637</v>
      </c>
      <c r="F110" s="47">
        <v>27.332</v>
      </c>
      <c r="G110" s="47">
        <v>19.394</v>
      </c>
      <c r="H110" s="47"/>
      <c r="I110" s="47"/>
      <c r="J110" s="47"/>
      <c r="K110" s="47"/>
      <c r="L110" s="47"/>
      <c r="M110" s="47"/>
      <c r="N110" s="47"/>
      <c r="O110" s="47"/>
      <c r="P110" s="47"/>
      <c r="Q110" s="51"/>
    </row>
    <row r="111">
      <c r="A111" s="48">
        <v>110.0</v>
      </c>
      <c r="B111" s="49">
        <v>20.978</v>
      </c>
      <c r="C111" s="49">
        <v>20.111</v>
      </c>
      <c r="D111" s="49">
        <v>34.944</v>
      </c>
      <c r="E111" s="49">
        <v>41.34</v>
      </c>
      <c r="F111" s="49">
        <v>27.985</v>
      </c>
      <c r="G111" s="49">
        <v>23.072</v>
      </c>
      <c r="H111" s="49"/>
      <c r="I111" s="49"/>
      <c r="J111" s="49"/>
      <c r="K111" s="49"/>
      <c r="L111" s="49"/>
      <c r="M111" s="49"/>
      <c r="N111" s="49"/>
      <c r="O111" s="49"/>
      <c r="P111" s="49"/>
      <c r="Q111" s="51"/>
    </row>
    <row r="112">
      <c r="A112" s="46">
        <v>111.0</v>
      </c>
      <c r="B112" s="47">
        <v>20.439</v>
      </c>
      <c r="C112" s="47">
        <v>20.413</v>
      </c>
      <c r="D112" s="47">
        <v>35.234</v>
      </c>
      <c r="E112" s="47">
        <v>20.754</v>
      </c>
      <c r="F112" s="47">
        <v>35.455</v>
      </c>
      <c r="G112" s="47">
        <v>19.89</v>
      </c>
      <c r="H112" s="47"/>
      <c r="I112" s="47"/>
      <c r="J112" s="47"/>
      <c r="K112" s="47"/>
      <c r="L112" s="47"/>
      <c r="M112" s="47"/>
      <c r="N112" s="47"/>
      <c r="O112" s="47"/>
      <c r="P112" s="47"/>
      <c r="Q112" s="51"/>
    </row>
    <row r="113">
      <c r="A113" s="48">
        <v>112.0</v>
      </c>
      <c r="B113" s="49">
        <v>21.247</v>
      </c>
      <c r="C113" s="49">
        <v>20.722</v>
      </c>
      <c r="D113" s="49">
        <v>28.407</v>
      </c>
      <c r="E113" s="49">
        <v>20.487</v>
      </c>
      <c r="F113" s="49">
        <v>43.969</v>
      </c>
      <c r="G113" s="49">
        <v>19.819</v>
      </c>
      <c r="H113" s="49"/>
      <c r="I113" s="49"/>
      <c r="J113" s="49"/>
      <c r="K113" s="49"/>
      <c r="L113" s="49"/>
      <c r="M113" s="49"/>
      <c r="N113" s="49"/>
      <c r="O113" s="49"/>
      <c r="P113" s="49"/>
      <c r="Q113" s="51"/>
    </row>
    <row r="114">
      <c r="A114" s="46">
        <v>113.0</v>
      </c>
      <c r="B114" s="47">
        <v>20.515</v>
      </c>
      <c r="C114" s="47">
        <v>20.563</v>
      </c>
      <c r="D114" s="47">
        <v>24.012</v>
      </c>
      <c r="E114" s="47">
        <v>20.519</v>
      </c>
      <c r="F114" s="47">
        <v>29.13</v>
      </c>
      <c r="G114" s="47">
        <v>20.254</v>
      </c>
      <c r="H114" s="47"/>
      <c r="I114" s="47"/>
      <c r="J114" s="47"/>
      <c r="K114" s="47"/>
      <c r="L114" s="47"/>
      <c r="M114" s="47"/>
      <c r="N114" s="47"/>
      <c r="O114" s="47"/>
      <c r="P114" s="47"/>
      <c r="Q114" s="51"/>
    </row>
    <row r="115">
      <c r="A115" s="48">
        <v>114.0</v>
      </c>
      <c r="B115" s="49">
        <v>22.088</v>
      </c>
      <c r="C115" s="49">
        <v>20.297</v>
      </c>
      <c r="D115" s="49">
        <v>23.556</v>
      </c>
      <c r="E115" s="49">
        <v>20.87</v>
      </c>
      <c r="F115" s="49">
        <v>27.546</v>
      </c>
      <c r="G115" s="49">
        <v>20.882</v>
      </c>
      <c r="H115" s="49"/>
      <c r="I115" s="49"/>
      <c r="J115" s="49"/>
      <c r="K115" s="49"/>
      <c r="L115" s="49"/>
      <c r="M115" s="49"/>
      <c r="N115" s="49"/>
      <c r="O115" s="49"/>
      <c r="P115" s="49"/>
      <c r="Q115" s="51"/>
    </row>
    <row r="116">
      <c r="A116" s="46">
        <v>115.0</v>
      </c>
      <c r="B116" s="47">
        <v>20.581</v>
      </c>
      <c r="C116" s="47">
        <v>20.31</v>
      </c>
      <c r="D116" s="47">
        <v>21.168</v>
      </c>
      <c r="E116" s="47">
        <v>20.456</v>
      </c>
      <c r="F116" s="47">
        <v>25.423</v>
      </c>
      <c r="G116" s="47">
        <v>19.237</v>
      </c>
      <c r="H116" s="47"/>
      <c r="I116" s="47"/>
      <c r="J116" s="47"/>
      <c r="K116" s="47"/>
      <c r="L116" s="47"/>
      <c r="M116" s="47"/>
      <c r="N116" s="47"/>
      <c r="O116" s="47"/>
      <c r="P116" s="47"/>
      <c r="Q116" s="51"/>
    </row>
    <row r="117">
      <c r="A117" s="48">
        <v>116.0</v>
      </c>
      <c r="B117" s="49">
        <v>19.871</v>
      </c>
      <c r="C117" s="49">
        <v>19.389</v>
      </c>
      <c r="D117" s="49">
        <v>21.211</v>
      </c>
      <c r="E117" s="49">
        <v>20.762</v>
      </c>
      <c r="F117" s="49">
        <v>24.111</v>
      </c>
      <c r="G117" s="49">
        <v>19.328</v>
      </c>
      <c r="H117" s="49"/>
      <c r="I117" s="49"/>
      <c r="J117" s="49"/>
      <c r="K117" s="49"/>
      <c r="L117" s="49"/>
      <c r="M117" s="49"/>
      <c r="N117" s="49"/>
      <c r="O117" s="49"/>
      <c r="P117" s="49"/>
      <c r="Q117" s="51"/>
    </row>
    <row r="118">
      <c r="A118" s="46">
        <v>117.0</v>
      </c>
      <c r="B118" s="47">
        <v>19.887</v>
      </c>
      <c r="C118" s="47">
        <v>19.746</v>
      </c>
      <c r="D118" s="47">
        <v>21.419</v>
      </c>
      <c r="E118" s="47">
        <v>20.87</v>
      </c>
      <c r="F118" s="47">
        <v>24.24</v>
      </c>
      <c r="G118" s="47">
        <v>20.269</v>
      </c>
      <c r="H118" s="47"/>
      <c r="I118" s="47"/>
      <c r="J118" s="47"/>
      <c r="K118" s="47"/>
      <c r="L118" s="47"/>
      <c r="M118" s="47"/>
      <c r="N118" s="47"/>
      <c r="O118" s="47"/>
      <c r="P118" s="47"/>
      <c r="Q118" s="51"/>
    </row>
    <row r="119">
      <c r="A119" s="48">
        <v>118.0</v>
      </c>
      <c r="B119" s="49">
        <v>20.573</v>
      </c>
      <c r="C119" s="49">
        <v>19.393</v>
      </c>
      <c r="D119" s="49">
        <v>21.295</v>
      </c>
      <c r="E119" s="49">
        <v>20.576</v>
      </c>
      <c r="F119" s="49">
        <v>28.192</v>
      </c>
      <c r="G119" s="49">
        <v>19.388</v>
      </c>
      <c r="H119" s="49"/>
      <c r="I119" s="49"/>
      <c r="J119" s="49"/>
      <c r="K119" s="49"/>
      <c r="L119" s="49"/>
      <c r="M119" s="49"/>
      <c r="N119" s="49"/>
      <c r="O119" s="49"/>
      <c r="P119" s="49"/>
      <c r="Q119" s="51"/>
    </row>
    <row r="120">
      <c r="A120" s="46">
        <v>119.0</v>
      </c>
      <c r="B120" s="47">
        <v>19.971</v>
      </c>
      <c r="C120" s="47">
        <v>21.08</v>
      </c>
      <c r="D120" s="47">
        <v>21.382</v>
      </c>
      <c r="E120" s="47">
        <v>20.869</v>
      </c>
      <c r="F120" s="47">
        <v>25.873</v>
      </c>
      <c r="G120" s="47">
        <v>20.151</v>
      </c>
      <c r="H120" s="47"/>
      <c r="I120" s="47"/>
      <c r="J120" s="47"/>
      <c r="K120" s="47"/>
      <c r="L120" s="47"/>
      <c r="M120" s="47"/>
      <c r="N120" s="47"/>
      <c r="O120" s="47"/>
      <c r="P120" s="47"/>
      <c r="Q120" s="51"/>
    </row>
    <row r="121">
      <c r="A121" s="48">
        <v>120.0</v>
      </c>
      <c r="B121" s="49">
        <v>19.859</v>
      </c>
      <c r="C121" s="49">
        <v>20.266</v>
      </c>
      <c r="D121" s="49">
        <v>21.063</v>
      </c>
      <c r="E121" s="49">
        <v>20.922</v>
      </c>
      <c r="F121" s="49">
        <v>25.844</v>
      </c>
      <c r="G121" s="49">
        <v>20.274</v>
      </c>
      <c r="H121" s="49"/>
      <c r="I121" s="49"/>
      <c r="J121" s="49"/>
      <c r="K121" s="49"/>
      <c r="L121" s="49"/>
      <c r="M121" s="49"/>
      <c r="N121" s="49"/>
      <c r="O121" s="49"/>
      <c r="P121" s="49"/>
      <c r="Q121" s="51"/>
    </row>
    <row r="122">
      <c r="A122" s="46">
        <v>121.0</v>
      </c>
      <c r="B122" s="47">
        <v>69.305</v>
      </c>
      <c r="C122" s="47">
        <v>19.638</v>
      </c>
      <c r="D122" s="47">
        <v>20.793</v>
      </c>
      <c r="E122" s="47">
        <v>34.653</v>
      </c>
      <c r="F122" s="47">
        <v>24.514</v>
      </c>
      <c r="G122" s="47">
        <v>19.843</v>
      </c>
      <c r="H122" s="47"/>
      <c r="I122" s="47"/>
      <c r="J122" s="47"/>
      <c r="K122" s="47"/>
      <c r="L122" s="47"/>
      <c r="M122" s="47"/>
      <c r="N122" s="47"/>
      <c r="O122" s="47"/>
      <c r="P122" s="47"/>
      <c r="Q122" s="51"/>
    </row>
    <row r="123">
      <c r="A123" s="48">
        <v>122.0</v>
      </c>
      <c r="B123" s="49">
        <v>20.383</v>
      </c>
      <c r="C123" s="49">
        <v>20.052</v>
      </c>
      <c r="D123" s="49">
        <v>20.853</v>
      </c>
      <c r="E123" s="49">
        <v>40.591</v>
      </c>
      <c r="F123" s="49">
        <v>30.072</v>
      </c>
      <c r="G123" s="49">
        <v>19.886</v>
      </c>
      <c r="H123" s="49"/>
      <c r="I123" s="49"/>
      <c r="J123" s="49"/>
      <c r="K123" s="49"/>
      <c r="L123" s="49"/>
      <c r="M123" s="49"/>
      <c r="N123" s="49"/>
      <c r="O123" s="49"/>
      <c r="P123" s="49"/>
      <c r="Q123" s="51"/>
    </row>
    <row r="124">
      <c r="A124" s="46">
        <v>123.0</v>
      </c>
      <c r="B124" s="47">
        <v>20.224</v>
      </c>
      <c r="C124" s="47">
        <v>19.587</v>
      </c>
      <c r="D124" s="47">
        <v>20.638</v>
      </c>
      <c r="E124" s="47">
        <v>24.17</v>
      </c>
      <c r="F124" s="47">
        <v>23.618</v>
      </c>
      <c r="G124" s="47">
        <v>51.066</v>
      </c>
      <c r="H124" s="47"/>
      <c r="I124" s="47"/>
      <c r="J124" s="47"/>
      <c r="K124" s="47"/>
      <c r="L124" s="47"/>
      <c r="M124" s="47"/>
      <c r="N124" s="47"/>
      <c r="O124" s="47"/>
      <c r="P124" s="47"/>
      <c r="Q124" s="51"/>
    </row>
    <row r="125">
      <c r="A125" s="48">
        <v>124.0</v>
      </c>
      <c r="B125" s="49">
        <v>20.02</v>
      </c>
      <c r="C125" s="49">
        <v>20.017</v>
      </c>
      <c r="D125" s="49">
        <v>20.511</v>
      </c>
      <c r="E125" s="49">
        <v>24.579</v>
      </c>
      <c r="F125" s="49">
        <v>25.336</v>
      </c>
      <c r="G125" s="49">
        <v>19.101</v>
      </c>
      <c r="H125" s="49"/>
      <c r="I125" s="49"/>
      <c r="J125" s="49"/>
      <c r="K125" s="49"/>
      <c r="L125" s="49"/>
      <c r="M125" s="49"/>
      <c r="N125" s="49"/>
      <c r="O125" s="49"/>
      <c r="P125" s="49"/>
      <c r="Q125" s="51"/>
    </row>
    <row r="126">
      <c r="A126" s="46">
        <v>125.0</v>
      </c>
      <c r="B126" s="47">
        <v>20.141</v>
      </c>
      <c r="C126" s="47">
        <v>146.531</v>
      </c>
      <c r="D126" s="47">
        <v>20.784</v>
      </c>
      <c r="E126" s="47">
        <v>21.572</v>
      </c>
      <c r="F126" s="47">
        <v>25.822</v>
      </c>
      <c r="G126" s="47">
        <v>19.014</v>
      </c>
      <c r="H126" s="47"/>
      <c r="I126" s="47"/>
      <c r="J126" s="47"/>
      <c r="K126" s="47"/>
      <c r="L126" s="47"/>
      <c r="M126" s="47"/>
      <c r="N126" s="47"/>
      <c r="O126" s="47"/>
      <c r="P126" s="47"/>
      <c r="Q126" s="51"/>
    </row>
    <row r="127">
      <c r="A127" s="48">
        <v>126.0</v>
      </c>
      <c r="B127" s="49">
        <v>19.812</v>
      </c>
      <c r="C127" s="49">
        <v>19.144</v>
      </c>
      <c r="D127" s="49">
        <v>20.793</v>
      </c>
      <c r="E127" s="49">
        <v>48.434</v>
      </c>
      <c r="F127" s="49">
        <v>26.435</v>
      </c>
      <c r="G127" s="49">
        <v>19.249</v>
      </c>
      <c r="H127" s="49"/>
      <c r="I127" s="49"/>
      <c r="J127" s="49"/>
      <c r="K127" s="49"/>
      <c r="L127" s="49"/>
      <c r="M127" s="49"/>
      <c r="N127" s="49"/>
      <c r="O127" s="49"/>
      <c r="P127" s="49"/>
      <c r="Q127" s="51"/>
    </row>
    <row r="128">
      <c r="A128" s="46">
        <v>127.0</v>
      </c>
      <c r="B128" s="47">
        <v>20.189</v>
      </c>
      <c r="C128" s="47">
        <v>19.299</v>
      </c>
      <c r="D128" s="47">
        <v>20.807</v>
      </c>
      <c r="E128" s="47">
        <v>21.61</v>
      </c>
      <c r="F128" s="47">
        <v>25.965</v>
      </c>
      <c r="G128" s="47">
        <v>18.969</v>
      </c>
      <c r="H128" s="47"/>
      <c r="I128" s="47"/>
      <c r="J128" s="47"/>
      <c r="K128" s="47"/>
      <c r="L128" s="47"/>
      <c r="M128" s="47"/>
      <c r="N128" s="47"/>
      <c r="O128" s="51"/>
      <c r="P128" s="51"/>
      <c r="Q128" s="51"/>
    </row>
    <row r="129">
      <c r="A129" s="48">
        <v>128.0</v>
      </c>
      <c r="B129" s="49">
        <v>20.009</v>
      </c>
      <c r="C129" s="49">
        <v>19.459</v>
      </c>
      <c r="D129" s="49">
        <v>20.842</v>
      </c>
      <c r="E129" s="49">
        <v>21.346</v>
      </c>
      <c r="F129" s="49">
        <v>24.296</v>
      </c>
      <c r="G129" s="49">
        <v>18.934</v>
      </c>
      <c r="H129" s="49"/>
      <c r="I129" s="49"/>
      <c r="J129" s="49"/>
      <c r="K129" s="49"/>
      <c r="L129" s="49"/>
      <c r="M129" s="49"/>
      <c r="N129" s="49"/>
      <c r="O129" s="51"/>
      <c r="P129" s="51"/>
      <c r="Q129" s="51"/>
    </row>
    <row r="130">
      <c r="A130" s="46">
        <v>129.0</v>
      </c>
      <c r="B130" s="47">
        <v>20.981</v>
      </c>
      <c r="C130" s="47">
        <v>19.087</v>
      </c>
      <c r="D130" s="47">
        <v>21.066</v>
      </c>
      <c r="E130" s="47">
        <v>22.173</v>
      </c>
      <c r="F130" s="47">
        <v>23.838</v>
      </c>
      <c r="G130" s="47">
        <v>18.493</v>
      </c>
      <c r="H130" s="47"/>
      <c r="I130" s="47"/>
      <c r="J130" s="47"/>
      <c r="K130" s="47"/>
      <c r="L130" s="47"/>
      <c r="M130" s="47"/>
      <c r="N130" s="47"/>
      <c r="O130" s="51"/>
      <c r="P130" s="51"/>
      <c r="Q130" s="51"/>
    </row>
    <row r="131">
      <c r="A131" s="48">
        <v>130.0</v>
      </c>
      <c r="B131" s="49">
        <v>26.217</v>
      </c>
      <c r="C131" s="49">
        <v>24.721</v>
      </c>
      <c r="D131" s="49">
        <v>20.32</v>
      </c>
      <c r="E131" s="49">
        <v>21.415</v>
      </c>
      <c r="F131" s="49">
        <v>26.07</v>
      </c>
      <c r="G131" s="49">
        <v>19.108</v>
      </c>
      <c r="H131" s="49"/>
      <c r="I131" s="49"/>
      <c r="J131" s="49"/>
      <c r="K131" s="49"/>
      <c r="L131" s="49"/>
      <c r="M131" s="49"/>
      <c r="N131" s="49"/>
      <c r="O131" s="51"/>
      <c r="P131" s="51"/>
      <c r="Q131" s="51"/>
    </row>
    <row r="132">
      <c r="A132" s="46">
        <v>131.0</v>
      </c>
      <c r="B132" s="47">
        <v>32.607</v>
      </c>
      <c r="C132" s="47">
        <v>29.043</v>
      </c>
      <c r="D132" s="47">
        <v>21.054</v>
      </c>
      <c r="E132" s="47">
        <v>21.965</v>
      </c>
      <c r="F132" s="47">
        <v>28.157</v>
      </c>
      <c r="G132" s="47">
        <v>20.045</v>
      </c>
      <c r="H132" s="47"/>
      <c r="I132" s="47"/>
      <c r="J132" s="47"/>
      <c r="K132" s="47"/>
      <c r="L132" s="47"/>
      <c r="M132" s="47"/>
      <c r="N132" s="47"/>
      <c r="O132" s="51"/>
      <c r="P132" s="51"/>
      <c r="Q132" s="51"/>
    </row>
    <row r="133">
      <c r="A133" s="48">
        <v>132.0</v>
      </c>
      <c r="B133" s="49">
        <v>38.162</v>
      </c>
      <c r="C133" s="49">
        <v>36.99</v>
      </c>
      <c r="D133" s="49">
        <v>20.652</v>
      </c>
      <c r="E133" s="49">
        <v>21.529</v>
      </c>
      <c r="F133" s="49">
        <v>24.108</v>
      </c>
      <c r="G133" s="49">
        <v>18.945</v>
      </c>
      <c r="H133" s="49"/>
      <c r="I133" s="49"/>
      <c r="J133" s="49"/>
      <c r="K133" s="49"/>
      <c r="L133" s="49"/>
      <c r="M133" s="49"/>
      <c r="N133" s="49"/>
      <c r="O133" s="51"/>
      <c r="P133" s="51"/>
      <c r="Q133" s="51"/>
    </row>
    <row r="134">
      <c r="A134" s="46">
        <v>133.0</v>
      </c>
      <c r="B134" s="47">
        <v>23.569</v>
      </c>
      <c r="C134" s="47">
        <v>24.386</v>
      </c>
      <c r="D134" s="47">
        <v>20.825</v>
      </c>
      <c r="E134" s="47">
        <v>22.391</v>
      </c>
      <c r="F134" s="47">
        <v>25.769</v>
      </c>
      <c r="G134" s="47">
        <v>45.354</v>
      </c>
      <c r="H134" s="47"/>
      <c r="I134" s="47"/>
      <c r="J134" s="47"/>
      <c r="K134" s="47"/>
      <c r="L134" s="47"/>
      <c r="M134" s="47"/>
      <c r="N134" s="47"/>
      <c r="O134" s="51"/>
      <c r="P134" s="51"/>
      <c r="Q134" s="51"/>
    </row>
    <row r="135">
      <c r="A135" s="48">
        <v>134.0</v>
      </c>
      <c r="B135" s="49">
        <v>24.614</v>
      </c>
      <c r="C135" s="49">
        <v>24.241</v>
      </c>
      <c r="D135" s="49">
        <v>20.891</v>
      </c>
      <c r="E135" s="49">
        <v>22.74</v>
      </c>
      <c r="F135" s="49">
        <v>31.09</v>
      </c>
      <c r="G135" s="49"/>
      <c r="H135" s="49"/>
      <c r="I135" s="49"/>
      <c r="J135" s="49"/>
      <c r="K135" s="49"/>
      <c r="L135" s="49"/>
      <c r="M135" s="49"/>
      <c r="N135" s="49"/>
      <c r="O135" s="51"/>
      <c r="P135" s="51"/>
      <c r="Q135" s="51"/>
    </row>
    <row r="136">
      <c r="A136" s="46">
        <v>135.0</v>
      </c>
      <c r="B136" s="47">
        <v>21.141</v>
      </c>
      <c r="C136" s="47">
        <v>21.053</v>
      </c>
      <c r="D136" s="47">
        <v>21.302</v>
      </c>
      <c r="E136" s="47">
        <v>22.139</v>
      </c>
      <c r="F136" s="47">
        <v>173.117</v>
      </c>
      <c r="G136" s="47"/>
      <c r="H136" s="47"/>
      <c r="I136" s="47"/>
      <c r="J136" s="47"/>
      <c r="K136" s="47"/>
      <c r="L136" s="47"/>
      <c r="M136" s="47"/>
      <c r="N136" s="47"/>
      <c r="O136" s="51"/>
      <c r="P136" s="51"/>
      <c r="Q136" s="51"/>
    </row>
    <row r="137">
      <c r="A137" s="48">
        <v>136.0</v>
      </c>
      <c r="B137" s="49">
        <v>21.689</v>
      </c>
      <c r="C137" s="49">
        <v>21.175</v>
      </c>
      <c r="D137" s="49">
        <v>20.561</v>
      </c>
      <c r="E137" s="49">
        <v>22.97</v>
      </c>
      <c r="F137" s="49">
        <v>26.218</v>
      </c>
      <c r="G137" s="49"/>
      <c r="H137" s="49"/>
      <c r="I137" s="49"/>
      <c r="J137" s="49"/>
      <c r="K137" s="49"/>
      <c r="L137" s="49"/>
      <c r="M137" s="49"/>
      <c r="N137" s="49"/>
      <c r="O137" s="51"/>
      <c r="P137" s="51"/>
      <c r="Q137" s="51"/>
    </row>
    <row r="138">
      <c r="A138" s="46">
        <v>137.0</v>
      </c>
      <c r="B138" s="47">
        <v>21.41</v>
      </c>
      <c r="C138" s="47">
        <v>19.829</v>
      </c>
      <c r="D138" s="47">
        <v>20.712</v>
      </c>
      <c r="E138" s="47">
        <v>22.378</v>
      </c>
      <c r="F138" s="47">
        <v>22.099</v>
      </c>
      <c r="G138" s="47"/>
      <c r="H138" s="47"/>
      <c r="I138" s="47"/>
      <c r="J138" s="47"/>
      <c r="K138" s="47"/>
      <c r="L138" s="47"/>
      <c r="M138" s="47"/>
      <c r="N138" s="47"/>
      <c r="O138" s="51"/>
      <c r="P138" s="51"/>
      <c r="Q138" s="51"/>
    </row>
    <row r="139">
      <c r="A139" s="48">
        <v>138.0</v>
      </c>
      <c r="B139" s="49">
        <v>21.546</v>
      </c>
      <c r="C139" s="49">
        <v>19.717</v>
      </c>
      <c r="D139" s="49">
        <v>20.671</v>
      </c>
      <c r="E139" s="49">
        <v>21.887</v>
      </c>
      <c r="F139" s="49">
        <v>26.073</v>
      </c>
      <c r="G139" s="49"/>
      <c r="H139" s="49"/>
      <c r="I139" s="49"/>
      <c r="J139" s="49"/>
      <c r="K139" s="49"/>
      <c r="L139" s="49"/>
      <c r="M139" s="49"/>
      <c r="N139" s="49"/>
      <c r="O139" s="51"/>
      <c r="P139" s="51"/>
      <c r="Q139" s="51"/>
    </row>
    <row r="140">
      <c r="A140" s="46">
        <v>139.0</v>
      </c>
      <c r="B140" s="47">
        <v>21.323</v>
      </c>
      <c r="C140" s="47">
        <v>20.406</v>
      </c>
      <c r="D140" s="47">
        <v>21.389</v>
      </c>
      <c r="E140" s="47">
        <v>455.74</v>
      </c>
      <c r="F140" s="47">
        <v>25.548</v>
      </c>
      <c r="G140" s="47"/>
      <c r="H140" s="47"/>
      <c r="I140" s="47"/>
      <c r="J140" s="47"/>
      <c r="K140" s="47"/>
      <c r="L140" s="47"/>
      <c r="M140" s="47"/>
      <c r="N140" s="47"/>
      <c r="O140" s="51"/>
      <c r="P140" s="51"/>
      <c r="Q140" s="51"/>
    </row>
    <row r="141">
      <c r="A141" s="48">
        <v>140.0</v>
      </c>
      <c r="B141" s="49">
        <v>21.365</v>
      </c>
      <c r="C141" s="49">
        <v>20.065</v>
      </c>
      <c r="D141" s="49">
        <v>20.727</v>
      </c>
      <c r="E141" s="49">
        <v>21.769</v>
      </c>
      <c r="F141" s="49">
        <v>24.192</v>
      </c>
      <c r="G141" s="49"/>
      <c r="H141" s="49"/>
      <c r="I141" s="49"/>
      <c r="J141" s="49"/>
      <c r="K141" s="49"/>
      <c r="L141" s="49"/>
      <c r="M141" s="49"/>
      <c r="N141" s="49"/>
      <c r="O141" s="51"/>
      <c r="P141" s="51"/>
      <c r="Q141" s="51"/>
    </row>
    <row r="142">
      <c r="A142" s="46">
        <v>141.0</v>
      </c>
      <c r="B142" s="47">
        <v>20.747</v>
      </c>
      <c r="C142" s="47">
        <v>19.309</v>
      </c>
      <c r="D142" s="47">
        <v>83.106</v>
      </c>
      <c r="E142" s="47">
        <v>77.519</v>
      </c>
      <c r="F142" s="47">
        <v>24.961</v>
      </c>
      <c r="G142" s="47"/>
      <c r="H142" s="47"/>
      <c r="I142" s="47"/>
      <c r="J142" s="47"/>
      <c r="K142" s="47"/>
      <c r="L142" s="47"/>
      <c r="M142" s="47"/>
      <c r="N142" s="51"/>
      <c r="O142" s="51"/>
      <c r="P142" s="51"/>
      <c r="Q142" s="51"/>
    </row>
    <row r="143">
      <c r="A143" s="48">
        <v>142.0</v>
      </c>
      <c r="B143" s="49">
        <v>20.618</v>
      </c>
      <c r="C143" s="49">
        <v>19.99</v>
      </c>
      <c r="D143" s="49">
        <v>21.699</v>
      </c>
      <c r="E143" s="49">
        <v>22.758</v>
      </c>
      <c r="F143" s="49">
        <v>45.317</v>
      </c>
      <c r="G143" s="49"/>
      <c r="H143" s="49"/>
      <c r="I143" s="49"/>
      <c r="J143" s="49"/>
      <c r="K143" s="49"/>
      <c r="L143" s="49"/>
      <c r="M143" s="49"/>
      <c r="N143" s="51"/>
      <c r="O143" s="51"/>
      <c r="P143" s="51"/>
      <c r="Q143" s="51"/>
    </row>
    <row r="144">
      <c r="A144" s="46">
        <v>143.0</v>
      </c>
      <c r="B144" s="47">
        <v>20.561</v>
      </c>
      <c r="C144" s="47">
        <v>20.493</v>
      </c>
      <c r="D144" s="47">
        <v>20.748</v>
      </c>
      <c r="E144" s="47">
        <v>21.434</v>
      </c>
      <c r="F144" s="47">
        <v>23.997</v>
      </c>
      <c r="G144" s="47"/>
      <c r="H144" s="47"/>
      <c r="I144" s="47"/>
      <c r="J144" s="47"/>
      <c r="K144" s="47"/>
      <c r="L144" s="47"/>
      <c r="M144" s="47"/>
      <c r="N144" s="51"/>
      <c r="O144" s="51"/>
      <c r="P144" s="51"/>
      <c r="Q144" s="51"/>
    </row>
    <row r="145">
      <c r="A145" s="48">
        <v>144.0</v>
      </c>
      <c r="B145" s="49">
        <v>20.876</v>
      </c>
      <c r="C145" s="49">
        <v>19.506</v>
      </c>
      <c r="D145" s="49">
        <v>20.652</v>
      </c>
      <c r="E145" s="49">
        <v>21.192</v>
      </c>
      <c r="F145" s="49">
        <v>25.541</v>
      </c>
      <c r="G145" s="49"/>
      <c r="H145" s="49"/>
      <c r="I145" s="49"/>
      <c r="J145" s="49"/>
      <c r="K145" s="49"/>
      <c r="L145" s="49"/>
      <c r="M145" s="49"/>
      <c r="N145" s="51"/>
      <c r="O145" s="51"/>
      <c r="P145" s="51"/>
      <c r="Q145" s="51"/>
    </row>
    <row r="146">
      <c r="A146" s="46">
        <v>145.0</v>
      </c>
      <c r="B146" s="47">
        <v>20.737</v>
      </c>
      <c r="C146" s="47">
        <v>20.137</v>
      </c>
      <c r="D146" s="47">
        <v>20.377</v>
      </c>
      <c r="E146" s="47">
        <v>21.881</v>
      </c>
      <c r="F146" s="47">
        <v>24.827</v>
      </c>
      <c r="G146" s="47"/>
      <c r="H146" s="47"/>
      <c r="I146" s="47"/>
      <c r="J146" s="47"/>
      <c r="K146" s="47"/>
      <c r="L146" s="47"/>
      <c r="M146" s="47"/>
      <c r="N146" s="51"/>
      <c r="O146" s="51"/>
      <c r="P146" s="51"/>
      <c r="Q146" s="51"/>
    </row>
    <row r="147">
      <c r="A147" s="48">
        <v>146.0</v>
      </c>
      <c r="B147" s="49">
        <v>20.727</v>
      </c>
      <c r="C147" s="49">
        <v>21.534</v>
      </c>
      <c r="D147" s="49">
        <v>19.932</v>
      </c>
      <c r="E147" s="49">
        <v>21.364</v>
      </c>
      <c r="F147" s="49">
        <v>21.732</v>
      </c>
      <c r="G147" s="49"/>
      <c r="H147" s="49"/>
      <c r="I147" s="49"/>
      <c r="J147" s="49"/>
      <c r="K147" s="49"/>
      <c r="L147" s="49"/>
      <c r="M147" s="49"/>
      <c r="N147" s="51"/>
      <c r="O147" s="51"/>
      <c r="P147" s="51"/>
      <c r="Q147" s="51"/>
    </row>
    <row r="148">
      <c r="A148" s="46">
        <v>147.0</v>
      </c>
      <c r="B148" s="47">
        <v>21.036</v>
      </c>
      <c r="C148" s="47">
        <v>20.318</v>
      </c>
      <c r="D148" s="47">
        <v>20.071</v>
      </c>
      <c r="E148" s="47">
        <v>21.48</v>
      </c>
      <c r="F148" s="47">
        <v>22.47</v>
      </c>
      <c r="G148" s="47"/>
      <c r="H148" s="47"/>
      <c r="I148" s="47"/>
      <c r="J148" s="47"/>
      <c r="K148" s="47"/>
      <c r="L148" s="47"/>
      <c r="M148" s="47"/>
      <c r="N148" s="51"/>
      <c r="O148" s="51"/>
      <c r="P148" s="51"/>
      <c r="Q148" s="51"/>
    </row>
    <row r="149">
      <c r="A149" s="48">
        <v>148.0</v>
      </c>
      <c r="B149" s="49">
        <v>20.643</v>
      </c>
      <c r="C149" s="49">
        <v>19.605</v>
      </c>
      <c r="D149" s="49">
        <v>20.333</v>
      </c>
      <c r="E149" s="49">
        <v>21.488</v>
      </c>
      <c r="F149" s="49">
        <v>25.375</v>
      </c>
      <c r="G149" s="49"/>
      <c r="H149" s="49"/>
      <c r="I149" s="49"/>
      <c r="J149" s="49"/>
      <c r="K149" s="49"/>
      <c r="L149" s="49"/>
      <c r="M149" s="49"/>
      <c r="N149" s="51"/>
      <c r="O149" s="51"/>
      <c r="P149" s="51"/>
      <c r="Q149" s="51"/>
    </row>
    <row r="150">
      <c r="A150" s="46">
        <v>149.0</v>
      </c>
      <c r="B150" s="47">
        <v>20.927</v>
      </c>
      <c r="C150" s="47">
        <v>19.399</v>
      </c>
      <c r="D150" s="47">
        <v>20.234</v>
      </c>
      <c r="E150" s="47">
        <v>21.124</v>
      </c>
      <c r="F150" s="47">
        <v>23.562</v>
      </c>
      <c r="G150" s="47"/>
      <c r="H150" s="47"/>
      <c r="I150" s="47"/>
      <c r="J150" s="47"/>
      <c r="K150" s="47"/>
      <c r="L150" s="47"/>
      <c r="M150" s="47"/>
      <c r="N150" s="51"/>
      <c r="O150" s="51"/>
      <c r="P150" s="51"/>
      <c r="Q150" s="51"/>
    </row>
    <row r="151">
      <c r="A151" s="48">
        <v>150.0</v>
      </c>
      <c r="B151" s="49">
        <v>20.517</v>
      </c>
      <c r="C151" s="49">
        <v>19.516</v>
      </c>
      <c r="D151" s="49">
        <v>20.392</v>
      </c>
      <c r="E151" s="49">
        <v>21.49</v>
      </c>
      <c r="F151" s="49">
        <v>25.373</v>
      </c>
      <c r="G151" s="49"/>
      <c r="H151" s="49"/>
      <c r="I151" s="49"/>
      <c r="J151" s="49"/>
      <c r="K151" s="49"/>
      <c r="L151" s="49"/>
      <c r="M151" s="49"/>
      <c r="N151" s="51"/>
      <c r="O151" s="51"/>
      <c r="P151" s="51"/>
      <c r="Q151" s="51"/>
    </row>
    <row r="152">
      <c r="A152" s="46">
        <v>151.0</v>
      </c>
      <c r="B152" s="47">
        <v>21.077</v>
      </c>
      <c r="C152" s="47">
        <v>19.343</v>
      </c>
      <c r="D152" s="47">
        <v>20.367</v>
      </c>
      <c r="E152" s="47">
        <v>21.001</v>
      </c>
      <c r="F152" s="47">
        <v>25.273</v>
      </c>
      <c r="G152" s="47"/>
      <c r="H152" s="47"/>
      <c r="I152" s="47"/>
      <c r="J152" s="47"/>
      <c r="K152" s="47"/>
      <c r="L152" s="47"/>
      <c r="M152" s="47"/>
      <c r="N152" s="51"/>
      <c r="O152" s="51"/>
      <c r="P152" s="51"/>
      <c r="Q152" s="51"/>
    </row>
    <row r="153">
      <c r="A153" s="48">
        <v>152.0</v>
      </c>
      <c r="B153" s="49">
        <v>20.675</v>
      </c>
      <c r="C153" s="49">
        <v>19.374</v>
      </c>
      <c r="D153" s="49">
        <v>30.937</v>
      </c>
      <c r="E153" s="49">
        <v>21.504</v>
      </c>
      <c r="F153" s="49">
        <v>27.285</v>
      </c>
      <c r="G153" s="49"/>
      <c r="H153" s="49"/>
      <c r="I153" s="49"/>
      <c r="J153" s="49"/>
      <c r="K153" s="49"/>
      <c r="L153" s="49"/>
      <c r="M153" s="49"/>
      <c r="N153" s="51"/>
      <c r="O153" s="51"/>
      <c r="P153" s="51"/>
      <c r="Q153" s="51"/>
    </row>
    <row r="154">
      <c r="A154" s="46">
        <v>153.0</v>
      </c>
      <c r="B154" s="47">
        <v>20.911</v>
      </c>
      <c r="C154" s="47">
        <v>19.593</v>
      </c>
      <c r="D154" s="47">
        <v>39.487</v>
      </c>
      <c r="E154" s="47">
        <v>21.33</v>
      </c>
      <c r="F154" s="47">
        <v>27.706</v>
      </c>
      <c r="G154" s="47"/>
      <c r="H154" s="47"/>
      <c r="I154" s="47"/>
      <c r="J154" s="47"/>
      <c r="K154" s="47"/>
      <c r="L154" s="47"/>
      <c r="M154" s="47"/>
      <c r="N154" s="51"/>
      <c r="O154" s="51"/>
      <c r="P154" s="51"/>
      <c r="Q154" s="51"/>
    </row>
    <row r="155">
      <c r="A155" s="48">
        <v>154.0</v>
      </c>
      <c r="B155" s="49">
        <v>20.97</v>
      </c>
      <c r="C155" s="49">
        <v>19.854</v>
      </c>
      <c r="D155" s="49">
        <v>21.558</v>
      </c>
      <c r="E155" s="49">
        <v>21.062</v>
      </c>
      <c r="F155" s="49">
        <v>29.132</v>
      </c>
      <c r="G155" s="49"/>
      <c r="H155" s="49"/>
      <c r="I155" s="49"/>
      <c r="J155" s="49"/>
      <c r="K155" s="49"/>
      <c r="L155" s="49"/>
      <c r="M155" s="49"/>
      <c r="N155" s="51"/>
      <c r="O155" s="51"/>
      <c r="P155" s="51"/>
      <c r="Q155" s="51"/>
    </row>
    <row r="156">
      <c r="A156" s="46">
        <v>155.0</v>
      </c>
      <c r="B156" s="47">
        <v>21.165</v>
      </c>
      <c r="C156" s="47">
        <v>19.707</v>
      </c>
      <c r="D156" s="47">
        <v>20.913</v>
      </c>
      <c r="E156" s="47">
        <v>22.168</v>
      </c>
      <c r="F156" s="47">
        <v>28.636</v>
      </c>
      <c r="G156" s="47"/>
      <c r="H156" s="47"/>
      <c r="I156" s="47"/>
      <c r="J156" s="47"/>
      <c r="K156" s="47"/>
      <c r="L156" s="47"/>
      <c r="M156" s="47"/>
      <c r="N156" s="51"/>
      <c r="O156" s="51"/>
      <c r="P156" s="51"/>
      <c r="Q156" s="51"/>
    </row>
    <row r="157">
      <c r="A157" s="48">
        <v>156.0</v>
      </c>
      <c r="B157" s="49">
        <v>20.558</v>
      </c>
      <c r="C157" s="49">
        <v>20.978</v>
      </c>
      <c r="D157" s="49">
        <v>21.013</v>
      </c>
      <c r="E157" s="49">
        <v>21.379</v>
      </c>
      <c r="F157" s="49">
        <v>24.472</v>
      </c>
      <c r="G157" s="49"/>
      <c r="H157" s="49"/>
      <c r="I157" s="49"/>
      <c r="J157" s="49"/>
      <c r="K157" s="49"/>
      <c r="L157" s="49"/>
      <c r="M157" s="49"/>
      <c r="N157" s="51"/>
      <c r="O157" s="51"/>
      <c r="P157" s="51"/>
      <c r="Q157" s="51"/>
    </row>
    <row r="158">
      <c r="A158" s="46">
        <v>157.0</v>
      </c>
      <c r="B158" s="47">
        <v>20.659</v>
      </c>
      <c r="C158" s="47">
        <v>20.664</v>
      </c>
      <c r="D158" s="47">
        <v>20.531</v>
      </c>
      <c r="E158" s="47">
        <v>21.03</v>
      </c>
      <c r="F158" s="47">
        <v>26.132</v>
      </c>
      <c r="G158" s="47"/>
      <c r="H158" s="47"/>
      <c r="I158" s="47"/>
      <c r="J158" s="47"/>
      <c r="K158" s="47"/>
      <c r="L158" s="47"/>
      <c r="M158" s="47"/>
      <c r="N158" s="51"/>
      <c r="O158" s="51"/>
      <c r="P158" s="51"/>
      <c r="Q158" s="51"/>
    </row>
    <row r="159">
      <c r="A159" s="48">
        <v>158.0</v>
      </c>
      <c r="B159" s="49">
        <v>20.699</v>
      </c>
      <c r="C159" s="49">
        <v>21.012</v>
      </c>
      <c r="D159" s="49">
        <v>20.612</v>
      </c>
      <c r="E159" s="49">
        <v>21.325</v>
      </c>
      <c r="F159" s="49">
        <v>25.322</v>
      </c>
      <c r="G159" s="49"/>
      <c r="H159" s="49"/>
      <c r="I159" s="49"/>
      <c r="J159" s="49"/>
      <c r="K159" s="49"/>
      <c r="L159" s="49"/>
      <c r="M159" s="49"/>
      <c r="N159" s="51"/>
      <c r="O159" s="51"/>
      <c r="P159" s="51"/>
      <c r="Q159" s="51"/>
    </row>
    <row r="160">
      <c r="A160" s="46">
        <v>159.0</v>
      </c>
      <c r="B160" s="47">
        <v>21.275</v>
      </c>
      <c r="C160" s="47">
        <v>20.342</v>
      </c>
      <c r="D160" s="47">
        <v>20.574</v>
      </c>
      <c r="E160" s="47">
        <v>21.368</v>
      </c>
      <c r="F160" s="47"/>
      <c r="G160" s="47"/>
      <c r="H160" s="47"/>
      <c r="I160" s="47"/>
      <c r="J160" s="47"/>
      <c r="K160" s="47"/>
      <c r="L160" s="47"/>
      <c r="M160" s="47"/>
      <c r="N160" s="51"/>
      <c r="O160" s="51"/>
      <c r="P160" s="51"/>
      <c r="Q160" s="51"/>
    </row>
    <row r="161">
      <c r="A161" s="48">
        <v>160.0</v>
      </c>
      <c r="B161" s="49">
        <v>20.669</v>
      </c>
      <c r="C161" s="49">
        <v>21.226</v>
      </c>
      <c r="D161" s="49">
        <v>20.52</v>
      </c>
      <c r="E161" s="49">
        <v>21.182</v>
      </c>
      <c r="F161" s="49"/>
      <c r="G161" s="49"/>
      <c r="H161" s="49"/>
      <c r="I161" s="49"/>
      <c r="J161" s="49"/>
      <c r="K161" s="49"/>
      <c r="L161" s="49"/>
      <c r="M161" s="49"/>
      <c r="N161" s="51"/>
      <c r="O161" s="51"/>
      <c r="P161" s="51"/>
      <c r="Q161" s="51"/>
    </row>
    <row r="162">
      <c r="A162" s="46">
        <v>161.0</v>
      </c>
      <c r="B162" s="47">
        <v>43.598</v>
      </c>
      <c r="C162" s="47">
        <v>22.269</v>
      </c>
      <c r="D162" s="47">
        <v>20.555</v>
      </c>
      <c r="E162" s="47">
        <v>22.145</v>
      </c>
      <c r="F162" s="47"/>
      <c r="G162" s="47"/>
      <c r="H162" s="47"/>
      <c r="I162" s="47"/>
      <c r="J162" s="47"/>
      <c r="K162" s="47"/>
      <c r="L162" s="47"/>
      <c r="M162" s="47"/>
      <c r="N162" s="51"/>
      <c r="O162" s="51"/>
      <c r="P162" s="51"/>
      <c r="Q162" s="51"/>
    </row>
    <row r="163">
      <c r="A163" s="48">
        <v>162.0</v>
      </c>
      <c r="B163" s="49">
        <v>21.152</v>
      </c>
      <c r="C163" s="49">
        <v>60.358</v>
      </c>
      <c r="D163" s="49">
        <v>20.47</v>
      </c>
      <c r="E163" s="49">
        <v>44.599</v>
      </c>
      <c r="F163" s="49"/>
      <c r="G163" s="49"/>
      <c r="H163" s="49"/>
      <c r="I163" s="49"/>
      <c r="J163" s="49"/>
      <c r="K163" s="49"/>
      <c r="L163" s="49"/>
      <c r="M163" s="49"/>
      <c r="N163" s="51"/>
      <c r="O163" s="51"/>
      <c r="P163" s="51"/>
      <c r="Q163" s="51"/>
    </row>
    <row r="164">
      <c r="A164" s="46">
        <v>163.0</v>
      </c>
      <c r="B164" s="47">
        <v>20.75</v>
      </c>
      <c r="C164" s="47">
        <v>19.616</v>
      </c>
      <c r="D164" s="47">
        <v>20.746</v>
      </c>
      <c r="E164" s="47">
        <v>21.407</v>
      </c>
      <c r="F164" s="47"/>
      <c r="G164" s="47"/>
      <c r="H164" s="47"/>
      <c r="I164" s="47"/>
      <c r="J164" s="47"/>
      <c r="K164" s="47"/>
      <c r="L164" s="47"/>
      <c r="M164" s="47"/>
      <c r="N164" s="51"/>
      <c r="O164" s="51"/>
      <c r="P164" s="51"/>
      <c r="Q164" s="51"/>
    </row>
    <row r="165">
      <c r="A165" s="48">
        <v>164.0</v>
      </c>
      <c r="B165" s="49">
        <v>20.954</v>
      </c>
      <c r="C165" s="49">
        <v>19.354</v>
      </c>
      <c r="D165" s="49">
        <v>20.392</v>
      </c>
      <c r="E165" s="49">
        <v>21.359</v>
      </c>
      <c r="F165" s="49"/>
      <c r="G165" s="49"/>
      <c r="H165" s="49"/>
      <c r="I165" s="49"/>
      <c r="J165" s="49"/>
      <c r="K165" s="49"/>
      <c r="L165" s="49"/>
      <c r="M165" s="49"/>
      <c r="N165" s="51"/>
      <c r="O165" s="51"/>
      <c r="P165" s="51"/>
      <c r="Q165" s="51"/>
    </row>
    <row r="166">
      <c r="A166" s="46">
        <v>165.0</v>
      </c>
      <c r="B166" s="47">
        <v>20.647</v>
      </c>
      <c r="C166" s="47">
        <v>19.66</v>
      </c>
      <c r="D166" s="47">
        <v>20.593</v>
      </c>
      <c r="E166" s="47">
        <v>26.18</v>
      </c>
      <c r="F166" s="47"/>
      <c r="G166" s="47"/>
      <c r="H166" s="47"/>
      <c r="I166" s="47"/>
      <c r="J166" s="47"/>
      <c r="K166" s="47"/>
      <c r="L166" s="47"/>
      <c r="M166" s="51"/>
      <c r="N166" s="51"/>
      <c r="O166" s="51"/>
      <c r="P166" s="51"/>
      <c r="Q166" s="51"/>
    </row>
    <row r="167">
      <c r="A167" s="48">
        <v>166.0</v>
      </c>
      <c r="B167" s="49">
        <v>20.792</v>
      </c>
      <c r="C167" s="49">
        <v>19.305</v>
      </c>
      <c r="D167" s="49">
        <v>20.53</v>
      </c>
      <c r="E167" s="49">
        <v>21.843</v>
      </c>
      <c r="F167" s="49"/>
      <c r="G167" s="49"/>
      <c r="H167" s="49"/>
      <c r="I167" s="49"/>
      <c r="J167" s="49"/>
      <c r="K167" s="49"/>
      <c r="L167" s="49"/>
      <c r="M167" s="51"/>
      <c r="N167" s="51"/>
      <c r="O167" s="51"/>
      <c r="P167" s="51"/>
      <c r="Q167" s="51"/>
    </row>
    <row r="168">
      <c r="A168" s="46">
        <v>167.0</v>
      </c>
      <c r="B168" s="47">
        <v>20.865</v>
      </c>
      <c r="C168" s="47">
        <v>19.416</v>
      </c>
      <c r="D168" s="47">
        <v>20.802</v>
      </c>
      <c r="E168" s="47"/>
      <c r="F168" s="47"/>
      <c r="G168" s="47"/>
      <c r="H168" s="47"/>
      <c r="I168" s="47"/>
      <c r="J168" s="47"/>
      <c r="K168" s="47"/>
      <c r="L168" s="47"/>
      <c r="M168" s="51"/>
      <c r="N168" s="51"/>
      <c r="O168" s="51"/>
      <c r="P168" s="51"/>
      <c r="Q168" s="51"/>
    </row>
    <row r="169">
      <c r="A169" s="48">
        <v>168.0</v>
      </c>
      <c r="B169" s="49">
        <v>20.828</v>
      </c>
      <c r="C169" s="49">
        <v>20.082</v>
      </c>
      <c r="D169" s="49">
        <v>20.849</v>
      </c>
      <c r="E169" s="49"/>
      <c r="F169" s="49"/>
      <c r="G169" s="49"/>
      <c r="H169" s="49"/>
      <c r="I169" s="49"/>
      <c r="J169" s="49"/>
      <c r="K169" s="49"/>
      <c r="L169" s="49"/>
      <c r="M169" s="51"/>
      <c r="N169" s="51"/>
      <c r="O169" s="51"/>
      <c r="P169" s="51"/>
      <c r="Q169" s="51"/>
    </row>
    <row r="170">
      <c r="A170" s="46">
        <v>169.0</v>
      </c>
      <c r="B170" s="47">
        <v>21.118</v>
      </c>
      <c r="C170" s="47">
        <v>19.479</v>
      </c>
      <c r="D170" s="47">
        <v>21.161</v>
      </c>
      <c r="E170" s="47"/>
      <c r="F170" s="47"/>
      <c r="G170" s="47"/>
      <c r="H170" s="47"/>
      <c r="I170" s="47"/>
      <c r="J170" s="47"/>
      <c r="K170" s="47"/>
      <c r="L170" s="47"/>
      <c r="M170" s="51"/>
      <c r="N170" s="51"/>
      <c r="O170" s="51"/>
      <c r="P170" s="51"/>
      <c r="Q170" s="51"/>
    </row>
    <row r="171">
      <c r="A171" s="48">
        <v>170.0</v>
      </c>
      <c r="B171" s="49">
        <v>21.301</v>
      </c>
      <c r="C171" s="49">
        <v>20.114</v>
      </c>
      <c r="D171" s="49">
        <v>20.488</v>
      </c>
      <c r="E171" s="49"/>
      <c r="F171" s="49"/>
      <c r="G171" s="49"/>
      <c r="H171" s="49"/>
      <c r="I171" s="49"/>
      <c r="J171" s="49"/>
      <c r="K171" s="49"/>
      <c r="L171" s="51"/>
      <c r="M171" s="51"/>
      <c r="N171" s="51"/>
      <c r="O171" s="51"/>
      <c r="P171" s="51"/>
      <c r="Q171" s="51"/>
    </row>
    <row r="172">
      <c r="A172" s="46">
        <v>171.0</v>
      </c>
      <c r="B172" s="47">
        <v>21.356</v>
      </c>
      <c r="C172" s="47">
        <v>19.317</v>
      </c>
      <c r="D172" s="47">
        <v>21.648</v>
      </c>
      <c r="E172" s="47"/>
      <c r="F172" s="47"/>
      <c r="G172" s="47"/>
      <c r="H172" s="47"/>
      <c r="I172" s="47"/>
      <c r="J172" s="47"/>
      <c r="K172" s="47"/>
      <c r="L172" s="51"/>
      <c r="M172" s="51"/>
      <c r="N172" s="51"/>
      <c r="O172" s="51"/>
      <c r="P172" s="51"/>
      <c r="Q172" s="51"/>
    </row>
    <row r="173">
      <c r="A173" s="48">
        <v>172.0</v>
      </c>
      <c r="B173" s="49">
        <v>20.503</v>
      </c>
      <c r="C173" s="49">
        <v>19.974</v>
      </c>
      <c r="D173" s="49">
        <v>21.575</v>
      </c>
      <c r="E173" s="49"/>
      <c r="F173" s="49"/>
      <c r="G173" s="49"/>
      <c r="H173" s="49"/>
      <c r="I173" s="49"/>
      <c r="J173" s="49"/>
      <c r="K173" s="49"/>
      <c r="L173" s="51"/>
      <c r="M173" s="51"/>
      <c r="N173" s="51"/>
      <c r="O173" s="51"/>
      <c r="P173" s="51"/>
      <c r="Q173" s="51"/>
    </row>
    <row r="174">
      <c r="A174" s="46">
        <v>173.0</v>
      </c>
      <c r="B174" s="47">
        <v>21.163</v>
      </c>
      <c r="C174" s="47">
        <v>20.336</v>
      </c>
      <c r="D174" s="47">
        <v>23.667</v>
      </c>
      <c r="E174" s="47"/>
      <c r="F174" s="47"/>
      <c r="G174" s="47"/>
      <c r="H174" s="47"/>
      <c r="I174" s="47"/>
      <c r="J174" s="47"/>
      <c r="K174" s="47"/>
      <c r="L174" s="51"/>
      <c r="M174" s="51"/>
      <c r="N174" s="51"/>
      <c r="O174" s="51"/>
      <c r="P174" s="51"/>
      <c r="Q174" s="51"/>
    </row>
    <row r="175">
      <c r="A175" s="48">
        <v>174.0</v>
      </c>
      <c r="B175" s="49">
        <v>26.0</v>
      </c>
      <c r="C175" s="49">
        <v>79.033</v>
      </c>
      <c r="D175" s="49">
        <v>42.685</v>
      </c>
      <c r="E175" s="49"/>
      <c r="F175" s="49"/>
      <c r="G175" s="49"/>
      <c r="H175" s="49"/>
      <c r="I175" s="49"/>
      <c r="J175" s="49"/>
      <c r="K175" s="49"/>
      <c r="L175" s="51"/>
      <c r="M175" s="51"/>
      <c r="N175" s="51"/>
      <c r="O175" s="51"/>
      <c r="P175" s="51"/>
      <c r="Q175" s="51"/>
    </row>
    <row r="176">
      <c r="A176" s="46">
        <v>175.0</v>
      </c>
      <c r="B176" s="47">
        <v>39.553</v>
      </c>
      <c r="C176" s="47">
        <v>25.954</v>
      </c>
      <c r="D176" s="47">
        <v>20.413</v>
      </c>
      <c r="E176" s="47"/>
      <c r="F176" s="47"/>
      <c r="G176" s="47"/>
      <c r="H176" s="47"/>
      <c r="I176" s="47"/>
      <c r="J176" s="47"/>
      <c r="K176" s="47"/>
      <c r="L176" s="51"/>
      <c r="M176" s="51"/>
      <c r="N176" s="51"/>
      <c r="O176" s="51"/>
      <c r="P176" s="51"/>
      <c r="Q176" s="51"/>
    </row>
    <row r="177">
      <c r="A177" s="48">
        <v>176.0</v>
      </c>
      <c r="B177" s="49">
        <v>22.141</v>
      </c>
      <c r="C177" s="49">
        <v>21.423</v>
      </c>
      <c r="D177" s="49">
        <v>20.77</v>
      </c>
      <c r="E177" s="49"/>
      <c r="F177" s="49"/>
      <c r="G177" s="49"/>
      <c r="H177" s="49"/>
      <c r="I177" s="49"/>
      <c r="J177" s="49"/>
      <c r="K177" s="49"/>
      <c r="L177" s="51"/>
      <c r="M177" s="51"/>
      <c r="N177" s="51"/>
      <c r="O177" s="51"/>
      <c r="P177" s="51"/>
      <c r="Q177" s="51"/>
    </row>
    <row r="178">
      <c r="A178" s="46">
        <v>177.0</v>
      </c>
      <c r="B178" s="47">
        <v>21.209</v>
      </c>
      <c r="C178" s="47">
        <v>21.272</v>
      </c>
      <c r="D178" s="47">
        <v>30.656</v>
      </c>
      <c r="E178" s="47"/>
      <c r="F178" s="47"/>
      <c r="G178" s="47"/>
      <c r="H178" s="47"/>
      <c r="I178" s="47"/>
      <c r="J178" s="47"/>
      <c r="K178" s="47"/>
      <c r="L178" s="51"/>
      <c r="M178" s="51"/>
      <c r="N178" s="51"/>
      <c r="O178" s="51"/>
      <c r="P178" s="51"/>
      <c r="Q178" s="51"/>
    </row>
    <row r="179">
      <c r="A179" s="48">
        <v>178.0</v>
      </c>
      <c r="B179" s="49">
        <v>22.094</v>
      </c>
      <c r="C179" s="49">
        <v>21.069</v>
      </c>
      <c r="D179" s="49">
        <v>20.562</v>
      </c>
      <c r="E179" s="49"/>
      <c r="F179" s="49"/>
      <c r="G179" s="49"/>
      <c r="H179" s="49"/>
      <c r="I179" s="49"/>
      <c r="J179" s="49"/>
      <c r="K179" s="49"/>
      <c r="L179" s="51"/>
      <c r="M179" s="51"/>
      <c r="N179" s="51"/>
      <c r="O179" s="51"/>
      <c r="P179" s="51"/>
      <c r="Q179" s="51"/>
    </row>
    <row r="180">
      <c r="A180" s="46">
        <v>179.0</v>
      </c>
      <c r="B180" s="47">
        <v>21.449</v>
      </c>
      <c r="C180" s="47">
        <v>21.518</v>
      </c>
      <c r="D180" s="47"/>
      <c r="E180" s="47"/>
      <c r="F180" s="47"/>
      <c r="G180" s="47"/>
      <c r="H180" s="47"/>
      <c r="I180" s="47"/>
      <c r="J180" s="47"/>
      <c r="K180" s="47"/>
      <c r="L180" s="51"/>
      <c r="M180" s="51"/>
      <c r="N180" s="51"/>
      <c r="O180" s="51"/>
      <c r="P180" s="51"/>
      <c r="Q180" s="51"/>
    </row>
    <row r="181">
      <c r="A181" s="48">
        <v>180.0</v>
      </c>
      <c r="B181" s="49">
        <v>21.853</v>
      </c>
      <c r="C181" s="49">
        <v>21.736</v>
      </c>
      <c r="D181" s="49"/>
      <c r="E181" s="49"/>
      <c r="F181" s="49"/>
      <c r="G181" s="49"/>
      <c r="H181" s="49"/>
      <c r="I181" s="49"/>
      <c r="J181" s="49"/>
      <c r="K181" s="51"/>
      <c r="L181" s="51"/>
      <c r="M181" s="51"/>
      <c r="N181" s="51"/>
      <c r="O181" s="51"/>
      <c r="P181" s="51"/>
      <c r="Q181" s="51"/>
    </row>
    <row r="182">
      <c r="A182" s="46">
        <v>181.0</v>
      </c>
      <c r="B182" s="47">
        <v>21.302</v>
      </c>
      <c r="C182" s="47">
        <v>21.304</v>
      </c>
      <c r="D182" s="47"/>
      <c r="E182" s="47"/>
      <c r="F182" s="47"/>
      <c r="G182" s="47"/>
      <c r="H182" s="47"/>
      <c r="I182" s="47"/>
      <c r="J182" s="47"/>
      <c r="K182" s="51"/>
      <c r="L182" s="51"/>
      <c r="M182" s="51"/>
      <c r="N182" s="51"/>
      <c r="O182" s="51"/>
      <c r="P182" s="51"/>
      <c r="Q182" s="51"/>
    </row>
    <row r="183">
      <c r="A183" s="48">
        <v>182.0</v>
      </c>
      <c r="B183" s="49">
        <v>21.399</v>
      </c>
      <c r="C183" s="49">
        <v>21.594</v>
      </c>
      <c r="D183" s="49"/>
      <c r="E183" s="49"/>
      <c r="F183" s="49"/>
      <c r="G183" s="49"/>
      <c r="H183" s="49"/>
      <c r="I183" s="49"/>
      <c r="J183" s="51"/>
      <c r="K183" s="51"/>
      <c r="L183" s="51"/>
      <c r="M183" s="51"/>
      <c r="N183" s="51"/>
      <c r="O183" s="51"/>
      <c r="P183" s="51"/>
      <c r="Q183" s="51"/>
    </row>
    <row r="184">
      <c r="A184" s="46">
        <v>183.0</v>
      </c>
      <c r="B184" s="47">
        <v>21.544</v>
      </c>
      <c r="C184" s="47">
        <v>21.116</v>
      </c>
      <c r="D184" s="47"/>
      <c r="E184" s="47"/>
      <c r="F184" s="47"/>
      <c r="G184" s="47"/>
      <c r="H184" s="47"/>
      <c r="I184" s="47"/>
      <c r="J184" s="51"/>
      <c r="K184" s="51"/>
      <c r="L184" s="51"/>
      <c r="M184" s="51"/>
      <c r="N184" s="51"/>
      <c r="O184" s="51"/>
      <c r="P184" s="51"/>
      <c r="Q184" s="51"/>
    </row>
    <row r="185">
      <c r="A185" s="48">
        <v>184.0</v>
      </c>
      <c r="B185" s="49">
        <v>21.407</v>
      </c>
      <c r="C185" s="49">
        <v>21.388</v>
      </c>
      <c r="D185" s="49"/>
      <c r="E185" s="49"/>
      <c r="F185" s="49"/>
      <c r="G185" s="49"/>
      <c r="H185" s="49"/>
      <c r="I185" s="49"/>
      <c r="J185" s="51"/>
      <c r="K185" s="51"/>
      <c r="L185" s="51"/>
      <c r="M185" s="51"/>
      <c r="N185" s="51"/>
      <c r="O185" s="51"/>
      <c r="P185" s="51"/>
      <c r="Q185" s="51"/>
    </row>
    <row r="186">
      <c r="A186" s="46">
        <v>185.0</v>
      </c>
      <c r="B186" s="47">
        <v>21.512</v>
      </c>
      <c r="C186" s="47">
        <v>21.364</v>
      </c>
      <c r="D186" s="47"/>
      <c r="E186" s="47"/>
      <c r="F186" s="47"/>
      <c r="G186" s="47"/>
      <c r="H186" s="47"/>
      <c r="I186" s="47"/>
      <c r="J186" s="51"/>
      <c r="K186" s="51"/>
      <c r="L186" s="51"/>
      <c r="M186" s="51"/>
      <c r="N186" s="51"/>
      <c r="O186" s="51"/>
      <c r="P186" s="51"/>
      <c r="Q186" s="51"/>
    </row>
    <row r="187">
      <c r="A187" s="48">
        <v>186.0</v>
      </c>
      <c r="B187" s="49">
        <v>21.662</v>
      </c>
      <c r="C187" s="49">
        <v>22.154</v>
      </c>
      <c r="D187" s="49"/>
      <c r="E187" s="49"/>
      <c r="F187" s="49"/>
      <c r="G187" s="49"/>
      <c r="H187" s="50"/>
      <c r="I187" s="49"/>
      <c r="J187" s="51"/>
      <c r="K187" s="51"/>
      <c r="L187" s="51"/>
      <c r="M187" s="51"/>
      <c r="N187" s="51"/>
      <c r="O187" s="51"/>
      <c r="P187" s="51"/>
      <c r="Q187" s="51"/>
    </row>
    <row r="188">
      <c r="A188" s="46">
        <v>187.0</v>
      </c>
      <c r="B188" s="47">
        <v>21.463</v>
      </c>
      <c r="C188" s="47">
        <v>20.737</v>
      </c>
      <c r="D188" s="47"/>
      <c r="E188" s="47"/>
      <c r="F188" s="47"/>
      <c r="G188" s="47"/>
      <c r="H188" s="47"/>
      <c r="I188" s="47"/>
      <c r="J188" s="51"/>
      <c r="K188" s="51"/>
      <c r="L188" s="51"/>
      <c r="M188" s="51"/>
      <c r="N188" s="51"/>
      <c r="O188" s="51"/>
      <c r="P188" s="51"/>
      <c r="Q188" s="51"/>
    </row>
    <row r="189">
      <c r="A189" s="48">
        <v>188.0</v>
      </c>
      <c r="B189" s="49">
        <v>21.861</v>
      </c>
      <c r="C189" s="49">
        <v>20.96</v>
      </c>
      <c r="D189" s="49"/>
      <c r="E189" s="49"/>
      <c r="F189" s="49"/>
      <c r="G189" s="49"/>
      <c r="H189" s="49"/>
      <c r="I189" s="51"/>
      <c r="J189" s="51"/>
      <c r="K189" s="51"/>
      <c r="L189" s="51"/>
      <c r="M189" s="51"/>
      <c r="N189" s="51"/>
      <c r="O189" s="51"/>
      <c r="P189" s="51"/>
      <c r="Q189" s="51"/>
    </row>
    <row r="190">
      <c r="A190" s="46">
        <v>189.0</v>
      </c>
      <c r="B190" s="47">
        <v>22.133</v>
      </c>
      <c r="C190" s="47">
        <v>20.412</v>
      </c>
      <c r="D190" s="47"/>
      <c r="E190" s="47"/>
      <c r="F190" s="47"/>
      <c r="G190" s="51"/>
      <c r="H190" s="51"/>
      <c r="I190" s="51"/>
      <c r="J190" s="51"/>
      <c r="K190" s="51"/>
      <c r="L190" s="51"/>
      <c r="M190" s="51"/>
      <c r="N190" s="51"/>
      <c r="O190" s="51"/>
      <c r="P190" s="51"/>
      <c r="Q190" s="51"/>
    </row>
    <row r="191">
      <c r="A191" s="48">
        <v>190.0</v>
      </c>
      <c r="B191" s="49">
        <v>21.197</v>
      </c>
      <c r="C191" s="49">
        <v>20.189</v>
      </c>
      <c r="D191" s="49"/>
      <c r="E191" s="49"/>
      <c r="F191" s="49"/>
      <c r="G191" s="51"/>
      <c r="H191" s="51"/>
      <c r="I191" s="51"/>
      <c r="J191" s="51"/>
      <c r="K191" s="51"/>
      <c r="L191" s="51"/>
      <c r="M191" s="51"/>
      <c r="N191" s="51"/>
      <c r="O191" s="51"/>
      <c r="P191" s="51"/>
      <c r="Q191" s="51"/>
    </row>
    <row r="192">
      <c r="A192" s="46">
        <v>191.0</v>
      </c>
      <c r="B192" s="47">
        <v>21.567</v>
      </c>
      <c r="C192" s="47">
        <v>20.135</v>
      </c>
      <c r="D192" s="47"/>
      <c r="E192" s="47"/>
      <c r="F192" s="47"/>
      <c r="G192" s="51"/>
      <c r="H192" s="51"/>
      <c r="I192" s="51"/>
      <c r="J192" s="51"/>
      <c r="K192" s="51"/>
      <c r="L192" s="51"/>
      <c r="M192" s="51"/>
      <c r="N192" s="51"/>
      <c r="O192" s="51"/>
      <c r="P192" s="51"/>
      <c r="Q192" s="51"/>
    </row>
    <row r="193">
      <c r="A193" s="48">
        <v>192.0</v>
      </c>
      <c r="B193" s="49">
        <v>21.504</v>
      </c>
      <c r="C193" s="49">
        <v>20.112</v>
      </c>
      <c r="D193" s="49"/>
      <c r="E193" s="49"/>
      <c r="F193" s="49"/>
      <c r="G193" s="51"/>
      <c r="H193" s="51"/>
      <c r="I193" s="51"/>
      <c r="J193" s="51"/>
      <c r="K193" s="51"/>
      <c r="L193" s="51"/>
      <c r="M193" s="51"/>
      <c r="N193" s="51"/>
      <c r="O193" s="51"/>
      <c r="P193" s="51"/>
      <c r="Q193" s="51"/>
    </row>
    <row r="194">
      <c r="A194" s="46">
        <v>193.0</v>
      </c>
      <c r="B194" s="47">
        <v>21.411</v>
      </c>
      <c r="C194" s="47">
        <v>19.701</v>
      </c>
      <c r="D194" s="47"/>
      <c r="E194" s="47"/>
      <c r="F194" s="51"/>
      <c r="G194" s="51"/>
      <c r="H194" s="51"/>
      <c r="I194" s="51"/>
      <c r="J194" s="51"/>
      <c r="K194" s="51"/>
      <c r="L194" s="51"/>
      <c r="M194" s="51"/>
      <c r="N194" s="51"/>
      <c r="O194" s="51"/>
      <c r="P194" s="51"/>
      <c r="Q194" s="51"/>
    </row>
    <row r="195">
      <c r="A195" s="48">
        <v>194.0</v>
      </c>
      <c r="B195" s="49">
        <v>21.741</v>
      </c>
      <c r="C195" s="49">
        <v>21.857</v>
      </c>
      <c r="D195" s="49"/>
      <c r="E195" s="51"/>
      <c r="F195" s="51"/>
      <c r="G195" s="51"/>
      <c r="H195" s="51"/>
      <c r="I195" s="51"/>
      <c r="J195" s="51"/>
      <c r="K195" s="51"/>
      <c r="L195" s="51"/>
      <c r="M195" s="51"/>
      <c r="N195" s="51"/>
      <c r="O195" s="51"/>
      <c r="P195" s="51"/>
      <c r="Q195" s="51"/>
    </row>
    <row r="196">
      <c r="A196" s="46">
        <v>195.0</v>
      </c>
      <c r="B196" s="47">
        <v>42.085</v>
      </c>
      <c r="C196" s="47">
        <v>36.919</v>
      </c>
      <c r="D196" s="47"/>
      <c r="E196" s="51"/>
      <c r="F196" s="51"/>
      <c r="G196" s="51"/>
      <c r="H196" s="51"/>
      <c r="I196" s="51"/>
      <c r="J196" s="51"/>
      <c r="K196" s="51"/>
      <c r="L196" s="51"/>
      <c r="M196" s="51"/>
      <c r="N196" s="51"/>
      <c r="O196" s="51"/>
      <c r="P196" s="51"/>
      <c r="Q196" s="51"/>
    </row>
    <row r="197">
      <c r="A197" s="48">
        <v>196.0</v>
      </c>
      <c r="B197" s="49">
        <v>21.512</v>
      </c>
      <c r="C197" s="49">
        <v>20.531</v>
      </c>
      <c r="D197" s="49"/>
      <c r="E197" s="51"/>
      <c r="F197" s="51"/>
      <c r="G197" s="51"/>
      <c r="H197" s="51"/>
      <c r="I197" s="51"/>
      <c r="J197" s="51"/>
      <c r="K197" s="51"/>
      <c r="L197" s="51"/>
      <c r="M197" s="51"/>
      <c r="N197" s="51"/>
      <c r="O197" s="51"/>
      <c r="P197" s="51"/>
      <c r="Q197" s="51"/>
    </row>
    <row r="198">
      <c r="A198" s="46">
        <v>197.0</v>
      </c>
      <c r="B198" s="47">
        <v>21.286</v>
      </c>
      <c r="C198" s="47">
        <v>20.539</v>
      </c>
      <c r="D198" s="47"/>
      <c r="E198" s="51"/>
      <c r="F198" s="51"/>
      <c r="G198" s="51"/>
      <c r="H198" s="51"/>
      <c r="I198" s="51"/>
      <c r="J198" s="51"/>
      <c r="K198" s="51"/>
      <c r="L198" s="51"/>
      <c r="M198" s="51"/>
      <c r="N198" s="51"/>
      <c r="O198" s="51"/>
      <c r="P198" s="51"/>
      <c r="Q198" s="51"/>
    </row>
    <row r="199">
      <c r="A199" s="48">
        <v>198.0</v>
      </c>
      <c r="B199" s="49">
        <v>21.861</v>
      </c>
      <c r="C199" s="49">
        <v>31.064</v>
      </c>
      <c r="D199" s="49"/>
      <c r="E199" s="51"/>
      <c r="F199" s="51"/>
      <c r="G199" s="51"/>
      <c r="H199" s="51"/>
      <c r="I199" s="51"/>
      <c r="J199" s="51"/>
      <c r="K199" s="51"/>
      <c r="L199" s="51"/>
      <c r="M199" s="51"/>
      <c r="N199" s="51"/>
      <c r="O199" s="51"/>
      <c r="P199" s="51"/>
      <c r="Q199" s="51"/>
    </row>
    <row r="200">
      <c r="A200" s="46">
        <v>199.0</v>
      </c>
      <c r="B200" s="47">
        <v>21.293</v>
      </c>
      <c r="C200" s="47">
        <v>20.277</v>
      </c>
      <c r="D200" s="47"/>
      <c r="E200" s="51"/>
      <c r="F200" s="51"/>
      <c r="G200" s="51"/>
      <c r="H200" s="51"/>
      <c r="I200" s="51"/>
      <c r="J200" s="51"/>
      <c r="K200" s="51"/>
      <c r="L200" s="51"/>
      <c r="M200" s="51"/>
      <c r="N200" s="51"/>
      <c r="O200" s="51"/>
      <c r="P200" s="51"/>
      <c r="Q200" s="51"/>
    </row>
    <row r="201">
      <c r="A201" s="48">
        <v>200.0</v>
      </c>
      <c r="B201" s="49">
        <v>21.223</v>
      </c>
      <c r="C201" s="49"/>
      <c r="D201" s="49"/>
      <c r="E201" s="51"/>
      <c r="F201" s="51"/>
      <c r="G201" s="51"/>
      <c r="H201" s="51"/>
      <c r="I201" s="51"/>
      <c r="J201" s="51"/>
      <c r="K201" s="51"/>
      <c r="L201" s="51"/>
      <c r="M201" s="51"/>
      <c r="N201" s="51"/>
      <c r="O201" s="51"/>
      <c r="P201" s="51"/>
      <c r="Q201" s="51"/>
    </row>
    <row r="202">
      <c r="A202" s="46"/>
      <c r="B202" s="47"/>
      <c r="C202" s="47"/>
      <c r="D202" s="47"/>
      <c r="E202" s="51"/>
      <c r="F202" s="51"/>
      <c r="G202" s="51"/>
      <c r="H202" s="51"/>
      <c r="I202" s="51"/>
      <c r="J202" s="51"/>
      <c r="K202" s="51"/>
      <c r="L202" s="51"/>
      <c r="M202" s="51"/>
      <c r="N202" s="51"/>
      <c r="O202" s="51"/>
      <c r="P202" s="51"/>
      <c r="Q202" s="51"/>
    </row>
    <row r="203">
      <c r="A203" s="48"/>
      <c r="B203" s="49"/>
      <c r="C203" s="49"/>
      <c r="D203" s="49"/>
      <c r="E203" s="51"/>
      <c r="F203" s="51"/>
      <c r="G203" s="51"/>
      <c r="H203" s="51"/>
      <c r="I203" s="51"/>
      <c r="J203" s="51"/>
      <c r="K203" s="51"/>
      <c r="L203" s="51"/>
      <c r="M203" s="51"/>
      <c r="N203" s="51"/>
      <c r="O203" s="51"/>
      <c r="P203" s="51"/>
      <c r="Q203" s="51"/>
    </row>
    <row r="204">
      <c r="A204" s="46"/>
      <c r="B204" s="47"/>
      <c r="C204" s="47"/>
      <c r="D204" s="51"/>
      <c r="E204" s="51"/>
      <c r="F204" s="51"/>
      <c r="G204" s="51"/>
      <c r="H204" s="51"/>
      <c r="I204" s="51"/>
      <c r="J204" s="51"/>
      <c r="K204" s="51"/>
      <c r="L204" s="51"/>
      <c r="M204" s="51"/>
      <c r="N204" s="51"/>
      <c r="O204" s="51"/>
      <c r="P204" s="51"/>
      <c r="Q204" s="51"/>
    </row>
    <row r="205">
      <c r="A205" s="48"/>
      <c r="B205" s="49"/>
      <c r="C205" s="49"/>
      <c r="D205" s="51"/>
      <c r="E205" s="51"/>
      <c r="F205" s="51"/>
      <c r="G205" s="51"/>
      <c r="H205" s="51"/>
      <c r="I205" s="51"/>
      <c r="J205" s="51"/>
      <c r="K205" s="51"/>
      <c r="L205" s="51"/>
      <c r="M205" s="51"/>
      <c r="N205" s="51"/>
      <c r="O205" s="51"/>
      <c r="P205" s="51"/>
      <c r="Q205" s="51"/>
    </row>
    <row r="206">
      <c r="A206" s="46"/>
      <c r="B206" s="47"/>
      <c r="C206" s="47"/>
      <c r="D206" s="51"/>
      <c r="E206" s="51"/>
      <c r="F206" s="51"/>
      <c r="G206" s="51"/>
      <c r="H206" s="51"/>
      <c r="I206" s="51"/>
      <c r="J206" s="51"/>
      <c r="K206" s="51"/>
      <c r="L206" s="51"/>
      <c r="M206" s="51"/>
      <c r="N206" s="51"/>
      <c r="O206" s="51"/>
      <c r="P206" s="51"/>
      <c r="Q206" s="51"/>
    </row>
    <row r="207">
      <c r="A207" s="48"/>
      <c r="B207" s="49"/>
      <c r="C207" s="49"/>
      <c r="D207" s="51"/>
      <c r="E207" s="51"/>
      <c r="F207" s="51"/>
      <c r="G207" s="51"/>
      <c r="H207" s="51"/>
      <c r="I207" s="51"/>
      <c r="J207" s="51"/>
      <c r="K207" s="51"/>
      <c r="L207" s="51"/>
      <c r="M207" s="51"/>
      <c r="N207" s="51"/>
      <c r="O207" s="51"/>
      <c r="P207" s="51"/>
      <c r="Q207" s="51"/>
    </row>
    <row r="208">
      <c r="A208" s="46"/>
      <c r="B208" s="47"/>
      <c r="C208" s="47"/>
      <c r="D208" s="51"/>
      <c r="E208" s="51"/>
      <c r="F208" s="51"/>
      <c r="G208" s="51"/>
      <c r="H208" s="51"/>
      <c r="I208" s="51"/>
      <c r="J208" s="51"/>
      <c r="K208" s="51"/>
      <c r="L208" s="51"/>
      <c r="M208" s="51"/>
      <c r="N208" s="51"/>
      <c r="O208" s="51"/>
      <c r="P208" s="51"/>
      <c r="Q208" s="51"/>
    </row>
    <row r="209">
      <c r="A209" s="48"/>
      <c r="B209" s="49"/>
      <c r="C209" s="49"/>
      <c r="D209" s="51"/>
      <c r="E209" s="51"/>
      <c r="F209" s="51"/>
      <c r="G209" s="51"/>
      <c r="H209" s="51"/>
      <c r="I209" s="51"/>
      <c r="J209" s="51"/>
      <c r="K209" s="51"/>
      <c r="L209" s="51"/>
      <c r="M209" s="51"/>
      <c r="N209" s="51"/>
      <c r="O209" s="51"/>
      <c r="P209" s="51"/>
      <c r="Q209" s="51"/>
    </row>
    <row r="210">
      <c r="A210" s="46"/>
      <c r="B210" s="47"/>
      <c r="C210" s="51"/>
      <c r="D210" s="51"/>
      <c r="E210" s="51"/>
      <c r="F210" s="51"/>
      <c r="G210" s="51"/>
      <c r="H210" s="51"/>
      <c r="I210" s="51"/>
      <c r="J210" s="51"/>
      <c r="K210" s="51"/>
      <c r="L210" s="51"/>
      <c r="M210" s="51"/>
      <c r="N210" s="51"/>
      <c r="O210" s="51"/>
      <c r="P210" s="51"/>
      <c r="Q210" s="51"/>
    </row>
    <row r="211">
      <c r="A211" s="48"/>
      <c r="B211" s="49"/>
      <c r="C211" s="51"/>
      <c r="D211" s="51"/>
      <c r="E211" s="51"/>
      <c r="F211" s="51"/>
      <c r="G211" s="51"/>
      <c r="H211" s="51"/>
      <c r="I211" s="51"/>
      <c r="J211" s="51"/>
      <c r="K211" s="51"/>
      <c r="L211" s="51"/>
      <c r="M211" s="51"/>
      <c r="N211" s="51"/>
      <c r="O211" s="51"/>
      <c r="P211" s="51"/>
      <c r="Q211" s="5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5"/>
  </cols>
  <sheetData>
    <row r="1">
      <c r="C1" s="32"/>
      <c r="D1" s="25" t="s">
        <v>2</v>
      </c>
      <c r="E1" s="32"/>
      <c r="F1" s="25" t="s">
        <v>3</v>
      </c>
      <c r="G1" s="32"/>
      <c r="H1" s="25" t="s">
        <v>4</v>
      </c>
      <c r="I1" s="32"/>
      <c r="J1" s="25" t="s">
        <v>5</v>
      </c>
      <c r="K1" s="32"/>
      <c r="L1" s="25" t="s">
        <v>6</v>
      </c>
      <c r="M1" s="32"/>
      <c r="N1" s="25" t="s">
        <v>7</v>
      </c>
    </row>
    <row r="2">
      <c r="A2" s="2" t="s">
        <v>9</v>
      </c>
      <c r="B2" s="2" t="s">
        <v>10</v>
      </c>
      <c r="C2" s="25" t="s">
        <v>104</v>
      </c>
      <c r="D2" s="25" t="s">
        <v>105</v>
      </c>
      <c r="E2" s="25" t="s">
        <v>106</v>
      </c>
      <c r="F2" s="25" t="s">
        <v>105</v>
      </c>
      <c r="G2" s="25" t="s">
        <v>106</v>
      </c>
      <c r="H2" s="25" t="s">
        <v>105</v>
      </c>
      <c r="I2" s="25" t="s">
        <v>106</v>
      </c>
      <c r="J2" s="25" t="s">
        <v>105</v>
      </c>
      <c r="K2" s="25" t="s">
        <v>106</v>
      </c>
      <c r="L2" s="25" t="s">
        <v>105</v>
      </c>
      <c r="M2" s="25" t="s">
        <v>106</v>
      </c>
      <c r="N2" s="25" t="s">
        <v>106</v>
      </c>
    </row>
    <row r="3">
      <c r="A3" s="10" t="s">
        <v>15</v>
      </c>
      <c r="B3" s="12" t="s">
        <v>107</v>
      </c>
      <c r="D3" s="1">
        <v>0.0</v>
      </c>
      <c r="E3" s="31">
        <f t="shared" ref="E3:E52" si="1">iferror(Round(D3/sum(D$3:D$52)*400,0),0)</f>
        <v>0</v>
      </c>
      <c r="F3" s="1">
        <v>65.0</v>
      </c>
      <c r="G3" s="31">
        <f t="shared" ref="G3:G52" si="2">iferror(Round(F3/sum(F$3:F$52)*400,0),0)</f>
        <v>82</v>
      </c>
      <c r="H3" s="1">
        <v>306.0</v>
      </c>
      <c r="I3" s="31">
        <f t="shared" ref="I3:I52" si="3">iferror(Round(H3/sum(H$3:H$52)*400,0),0)</f>
        <v>208</v>
      </c>
      <c r="J3" s="1">
        <v>17.0</v>
      </c>
      <c r="K3" s="31">
        <f t="shared" ref="K3:K52" si="4">iferror(Round(J3/sum(J$3:J$52)*400,0),0)</f>
        <v>35</v>
      </c>
      <c r="L3" s="1">
        <v>345.0</v>
      </c>
      <c r="M3" s="31">
        <f t="shared" ref="M3:M52" si="5">iferror(Round(L3/sum(L$3:L$52)*400,0),0)</f>
        <v>175</v>
      </c>
    </row>
    <row r="4">
      <c r="A4" s="10" t="s">
        <v>16</v>
      </c>
      <c r="B4" s="12" t="s">
        <v>107</v>
      </c>
      <c r="D4" s="1">
        <v>0.0</v>
      </c>
      <c r="E4" s="31">
        <f t="shared" si="1"/>
        <v>0</v>
      </c>
      <c r="F4" s="1">
        <v>76.0</v>
      </c>
      <c r="G4" s="31">
        <f t="shared" si="2"/>
        <v>96</v>
      </c>
      <c r="H4" s="1">
        <v>110.0</v>
      </c>
      <c r="I4" s="31">
        <f t="shared" si="3"/>
        <v>75</v>
      </c>
      <c r="J4" s="1">
        <v>2.0</v>
      </c>
      <c r="K4" s="31">
        <f t="shared" si="4"/>
        <v>4</v>
      </c>
      <c r="L4" s="1">
        <v>70.0</v>
      </c>
      <c r="M4" s="31">
        <f t="shared" si="5"/>
        <v>35</v>
      </c>
    </row>
    <row r="5">
      <c r="A5" s="10" t="s">
        <v>17</v>
      </c>
      <c r="B5" s="12" t="s">
        <v>107</v>
      </c>
      <c r="D5" s="1">
        <v>0.0</v>
      </c>
      <c r="E5" s="31">
        <f t="shared" si="1"/>
        <v>0</v>
      </c>
      <c r="F5" s="1">
        <v>79.0</v>
      </c>
      <c r="G5" s="31">
        <f t="shared" si="2"/>
        <v>99</v>
      </c>
      <c r="H5" s="1">
        <v>10.0</v>
      </c>
      <c r="I5" s="31">
        <f t="shared" si="3"/>
        <v>7</v>
      </c>
      <c r="J5" s="1">
        <v>153.0</v>
      </c>
      <c r="K5" s="31">
        <f t="shared" si="4"/>
        <v>319</v>
      </c>
      <c r="L5" s="1">
        <v>51.0</v>
      </c>
      <c r="M5" s="31">
        <f t="shared" si="5"/>
        <v>26</v>
      </c>
    </row>
    <row r="6">
      <c r="A6" s="10" t="s">
        <v>22</v>
      </c>
      <c r="B6" s="12" t="s">
        <v>107</v>
      </c>
      <c r="D6" s="1">
        <v>0.0</v>
      </c>
      <c r="E6" s="31">
        <f t="shared" si="1"/>
        <v>0</v>
      </c>
      <c r="F6" s="1">
        <v>0.0</v>
      </c>
      <c r="G6" s="31">
        <f t="shared" si="2"/>
        <v>0</v>
      </c>
      <c r="H6" s="1">
        <v>14.0</v>
      </c>
      <c r="I6" s="31">
        <f t="shared" si="3"/>
        <v>10</v>
      </c>
      <c r="J6" s="1">
        <v>4.0</v>
      </c>
      <c r="K6" s="31">
        <f t="shared" si="4"/>
        <v>8</v>
      </c>
      <c r="L6" s="1">
        <v>47.0</v>
      </c>
      <c r="M6" s="31">
        <f t="shared" si="5"/>
        <v>24</v>
      </c>
    </row>
    <row r="7">
      <c r="A7" s="10" t="s">
        <v>18</v>
      </c>
      <c r="B7" s="12" t="s">
        <v>108</v>
      </c>
      <c r="D7" s="1">
        <v>0.0</v>
      </c>
      <c r="E7" s="31">
        <f t="shared" si="1"/>
        <v>0</v>
      </c>
      <c r="F7" s="1">
        <v>32.0</v>
      </c>
      <c r="G7" s="31">
        <f t="shared" si="2"/>
        <v>40</v>
      </c>
      <c r="H7" s="1">
        <v>35.0</v>
      </c>
      <c r="I7" s="31">
        <f t="shared" si="3"/>
        <v>24</v>
      </c>
      <c r="J7" s="1">
        <v>13.0</v>
      </c>
      <c r="K7" s="31">
        <f t="shared" si="4"/>
        <v>27</v>
      </c>
      <c r="L7" s="1">
        <v>75.0</v>
      </c>
      <c r="M7" s="31">
        <f t="shared" si="5"/>
        <v>38</v>
      </c>
    </row>
    <row r="8">
      <c r="A8" s="10" t="s">
        <v>20</v>
      </c>
      <c r="B8" s="12" t="s">
        <v>109</v>
      </c>
      <c r="D8" s="1">
        <v>0.0</v>
      </c>
      <c r="E8" s="31">
        <f t="shared" si="1"/>
        <v>0</v>
      </c>
      <c r="F8" s="1">
        <v>12.0</v>
      </c>
      <c r="G8" s="31">
        <f t="shared" si="2"/>
        <v>15</v>
      </c>
      <c r="H8" s="1">
        <v>35.0</v>
      </c>
      <c r="I8" s="31">
        <f t="shared" si="3"/>
        <v>24</v>
      </c>
      <c r="J8" s="1">
        <v>0.0</v>
      </c>
      <c r="K8" s="31">
        <f t="shared" si="4"/>
        <v>0</v>
      </c>
      <c r="L8" s="1">
        <v>29.0</v>
      </c>
      <c r="M8" s="31">
        <f t="shared" si="5"/>
        <v>15</v>
      </c>
    </row>
    <row r="9">
      <c r="A9" s="10" t="s">
        <v>19</v>
      </c>
      <c r="B9" s="12" t="s">
        <v>107</v>
      </c>
      <c r="D9" s="1">
        <v>0.0</v>
      </c>
      <c r="E9" s="31">
        <f t="shared" si="1"/>
        <v>0</v>
      </c>
      <c r="F9" s="1">
        <v>54.0</v>
      </c>
      <c r="G9" s="31">
        <f t="shared" si="2"/>
        <v>68</v>
      </c>
      <c r="H9" s="1">
        <v>79.0</v>
      </c>
      <c r="I9" s="31">
        <f t="shared" si="3"/>
        <v>54</v>
      </c>
      <c r="J9" s="1">
        <v>3.0</v>
      </c>
      <c r="K9" s="31">
        <f t="shared" si="4"/>
        <v>6</v>
      </c>
      <c r="L9" s="1">
        <v>111.0</v>
      </c>
      <c r="M9" s="31">
        <f t="shared" si="5"/>
        <v>56</v>
      </c>
    </row>
    <row r="10">
      <c r="A10" s="20" t="s">
        <v>21</v>
      </c>
      <c r="B10" s="12" t="s">
        <v>110</v>
      </c>
      <c r="D10" s="1">
        <v>0.0</v>
      </c>
      <c r="E10" s="31">
        <f t="shared" si="1"/>
        <v>0</v>
      </c>
      <c r="F10" s="1">
        <v>0.0</v>
      </c>
      <c r="G10" s="31">
        <f t="shared" si="2"/>
        <v>0</v>
      </c>
      <c r="H10" s="1">
        <v>0.0</v>
      </c>
      <c r="I10" s="31">
        <f t="shared" si="3"/>
        <v>0</v>
      </c>
      <c r="J10" s="1">
        <v>0.0</v>
      </c>
      <c r="K10" s="31">
        <f t="shared" si="4"/>
        <v>0</v>
      </c>
      <c r="L10" s="1">
        <v>61.0</v>
      </c>
      <c r="M10" s="31">
        <f t="shared" si="5"/>
        <v>31</v>
      </c>
    </row>
    <row r="11">
      <c r="A11" s="12"/>
      <c r="B11" s="11"/>
      <c r="E11" s="31">
        <f t="shared" si="1"/>
        <v>0</v>
      </c>
      <c r="G11" s="31">
        <f t="shared" si="2"/>
        <v>0</v>
      </c>
      <c r="I11" s="31">
        <f t="shared" si="3"/>
        <v>0</v>
      </c>
      <c r="K11" s="31">
        <f t="shared" si="4"/>
        <v>0</v>
      </c>
      <c r="M11" s="31">
        <f t="shared" si="5"/>
        <v>0</v>
      </c>
    </row>
    <row r="12">
      <c r="A12" s="10"/>
      <c r="B12" s="11"/>
      <c r="E12" s="31">
        <f t="shared" si="1"/>
        <v>0</v>
      </c>
      <c r="G12" s="31">
        <f t="shared" si="2"/>
        <v>0</v>
      </c>
      <c r="I12" s="31">
        <f t="shared" si="3"/>
        <v>0</v>
      </c>
      <c r="K12" s="31">
        <f t="shared" si="4"/>
        <v>0</v>
      </c>
      <c r="M12" s="31">
        <f t="shared" si="5"/>
        <v>0</v>
      </c>
    </row>
    <row r="13">
      <c r="A13" s="10"/>
      <c r="B13" s="11"/>
      <c r="E13" s="31">
        <f t="shared" si="1"/>
        <v>0</v>
      </c>
      <c r="G13" s="31">
        <f t="shared" si="2"/>
        <v>0</v>
      </c>
      <c r="I13" s="31">
        <f t="shared" si="3"/>
        <v>0</v>
      </c>
      <c r="K13" s="31">
        <f t="shared" si="4"/>
        <v>0</v>
      </c>
      <c r="M13" s="31">
        <f t="shared" si="5"/>
        <v>0</v>
      </c>
    </row>
    <row r="14">
      <c r="A14" s="10"/>
      <c r="B14" s="11"/>
      <c r="E14" s="31">
        <f t="shared" si="1"/>
        <v>0</v>
      </c>
      <c r="G14" s="31">
        <f t="shared" si="2"/>
        <v>0</v>
      </c>
      <c r="I14" s="31">
        <f t="shared" si="3"/>
        <v>0</v>
      </c>
      <c r="K14" s="31">
        <f t="shared" si="4"/>
        <v>0</v>
      </c>
      <c r="M14" s="31">
        <f t="shared" si="5"/>
        <v>0</v>
      </c>
    </row>
    <row r="15">
      <c r="A15" s="10"/>
      <c r="B15" s="11"/>
      <c r="E15" s="31">
        <f t="shared" si="1"/>
        <v>0</v>
      </c>
      <c r="G15" s="31">
        <f t="shared" si="2"/>
        <v>0</v>
      </c>
      <c r="I15" s="31">
        <f t="shared" si="3"/>
        <v>0</v>
      </c>
      <c r="K15" s="31">
        <f t="shared" si="4"/>
        <v>0</v>
      </c>
      <c r="M15" s="31">
        <f t="shared" si="5"/>
        <v>0</v>
      </c>
    </row>
    <row r="16">
      <c r="A16" s="10"/>
      <c r="B16" s="11"/>
      <c r="E16" s="31">
        <f t="shared" si="1"/>
        <v>0</v>
      </c>
      <c r="G16" s="31">
        <f t="shared" si="2"/>
        <v>0</v>
      </c>
      <c r="I16" s="31">
        <f t="shared" si="3"/>
        <v>0</v>
      </c>
      <c r="K16" s="31">
        <f t="shared" si="4"/>
        <v>0</v>
      </c>
      <c r="M16" s="31">
        <f t="shared" si="5"/>
        <v>0</v>
      </c>
    </row>
    <row r="17">
      <c r="A17" s="10"/>
      <c r="B17" s="11"/>
      <c r="E17" s="31">
        <f t="shared" si="1"/>
        <v>0</v>
      </c>
      <c r="G17" s="31">
        <f t="shared" si="2"/>
        <v>0</v>
      </c>
      <c r="I17" s="31">
        <f t="shared" si="3"/>
        <v>0</v>
      </c>
      <c r="K17" s="31">
        <f t="shared" si="4"/>
        <v>0</v>
      </c>
      <c r="M17" s="31">
        <f t="shared" si="5"/>
        <v>0</v>
      </c>
    </row>
    <row r="18">
      <c r="A18" s="10"/>
      <c r="B18" s="11"/>
      <c r="E18" s="31">
        <f t="shared" si="1"/>
        <v>0</v>
      </c>
      <c r="G18" s="31">
        <f t="shared" si="2"/>
        <v>0</v>
      </c>
      <c r="I18" s="31">
        <f t="shared" si="3"/>
        <v>0</v>
      </c>
      <c r="K18" s="31">
        <f t="shared" si="4"/>
        <v>0</v>
      </c>
      <c r="M18" s="31">
        <f t="shared" si="5"/>
        <v>0</v>
      </c>
    </row>
    <row r="19">
      <c r="A19" s="12"/>
      <c r="B19" s="11"/>
      <c r="E19" s="31">
        <f t="shared" si="1"/>
        <v>0</v>
      </c>
      <c r="G19" s="31">
        <f t="shared" si="2"/>
        <v>0</v>
      </c>
      <c r="I19" s="31">
        <f t="shared" si="3"/>
        <v>0</v>
      </c>
      <c r="K19" s="31">
        <f t="shared" si="4"/>
        <v>0</v>
      </c>
      <c r="M19" s="31">
        <f t="shared" si="5"/>
        <v>0</v>
      </c>
    </row>
    <row r="20">
      <c r="A20" s="12"/>
      <c r="B20" s="11"/>
      <c r="E20" s="31">
        <f t="shared" si="1"/>
        <v>0</v>
      </c>
      <c r="G20" s="31">
        <f t="shared" si="2"/>
        <v>0</v>
      </c>
      <c r="I20" s="31">
        <f t="shared" si="3"/>
        <v>0</v>
      </c>
      <c r="K20" s="31">
        <f t="shared" si="4"/>
        <v>0</v>
      </c>
      <c r="M20" s="31">
        <f t="shared" si="5"/>
        <v>0</v>
      </c>
    </row>
    <row r="21">
      <c r="A21" s="12"/>
      <c r="B21" s="11"/>
      <c r="E21" s="31">
        <f t="shared" si="1"/>
        <v>0</v>
      </c>
      <c r="G21" s="31">
        <f t="shared" si="2"/>
        <v>0</v>
      </c>
      <c r="I21" s="31">
        <f t="shared" si="3"/>
        <v>0</v>
      </c>
      <c r="K21" s="31">
        <f t="shared" si="4"/>
        <v>0</v>
      </c>
      <c r="M21" s="31">
        <f t="shared" si="5"/>
        <v>0</v>
      </c>
    </row>
    <row r="22">
      <c r="A22" s="12"/>
      <c r="B22" s="11"/>
      <c r="E22" s="31">
        <f t="shared" si="1"/>
        <v>0</v>
      </c>
      <c r="G22" s="31">
        <f t="shared" si="2"/>
        <v>0</v>
      </c>
      <c r="I22" s="31">
        <f t="shared" si="3"/>
        <v>0</v>
      </c>
      <c r="K22" s="31">
        <f t="shared" si="4"/>
        <v>0</v>
      </c>
      <c r="M22" s="31">
        <f t="shared" si="5"/>
        <v>0</v>
      </c>
    </row>
    <row r="23">
      <c r="A23" s="12"/>
      <c r="B23" s="11"/>
      <c r="E23" s="31">
        <f t="shared" si="1"/>
        <v>0</v>
      </c>
      <c r="G23" s="31">
        <f t="shared" si="2"/>
        <v>0</v>
      </c>
      <c r="I23" s="31">
        <f t="shared" si="3"/>
        <v>0</v>
      </c>
      <c r="K23" s="31">
        <f t="shared" si="4"/>
        <v>0</v>
      </c>
      <c r="M23" s="31">
        <f t="shared" si="5"/>
        <v>0</v>
      </c>
    </row>
    <row r="24">
      <c r="A24" s="12"/>
      <c r="B24" s="11"/>
      <c r="E24" s="31">
        <f t="shared" si="1"/>
        <v>0</v>
      </c>
      <c r="G24" s="31">
        <f t="shared" si="2"/>
        <v>0</v>
      </c>
      <c r="I24" s="31">
        <f t="shared" si="3"/>
        <v>0</v>
      </c>
      <c r="K24" s="31">
        <f t="shared" si="4"/>
        <v>0</v>
      </c>
      <c r="M24" s="31">
        <f t="shared" si="5"/>
        <v>0</v>
      </c>
    </row>
    <row r="25">
      <c r="A25" s="12"/>
      <c r="B25" s="11"/>
      <c r="E25" s="31">
        <f t="shared" si="1"/>
        <v>0</v>
      </c>
      <c r="G25" s="31">
        <f t="shared" si="2"/>
        <v>0</v>
      </c>
      <c r="I25" s="31">
        <f t="shared" si="3"/>
        <v>0</v>
      </c>
      <c r="K25" s="31">
        <f t="shared" si="4"/>
        <v>0</v>
      </c>
      <c r="M25" s="31">
        <f t="shared" si="5"/>
        <v>0</v>
      </c>
    </row>
    <row r="26">
      <c r="A26" s="11"/>
      <c r="B26" s="11"/>
      <c r="E26" s="31">
        <f t="shared" si="1"/>
        <v>0</v>
      </c>
      <c r="G26" s="31">
        <f t="shared" si="2"/>
        <v>0</v>
      </c>
      <c r="I26" s="31">
        <f t="shared" si="3"/>
        <v>0</v>
      </c>
      <c r="K26" s="31">
        <f t="shared" si="4"/>
        <v>0</v>
      </c>
      <c r="M26" s="31">
        <f t="shared" si="5"/>
        <v>0</v>
      </c>
    </row>
    <row r="27">
      <c r="A27" s="11"/>
      <c r="B27" s="11"/>
      <c r="E27" s="31">
        <f t="shared" si="1"/>
        <v>0</v>
      </c>
      <c r="G27" s="31">
        <f t="shared" si="2"/>
        <v>0</v>
      </c>
      <c r="I27" s="31">
        <f t="shared" si="3"/>
        <v>0</v>
      </c>
      <c r="K27" s="31">
        <f t="shared" si="4"/>
        <v>0</v>
      </c>
      <c r="M27" s="31">
        <f t="shared" si="5"/>
        <v>0</v>
      </c>
    </row>
    <row r="28">
      <c r="A28" s="11"/>
      <c r="B28" s="11"/>
      <c r="E28" s="31">
        <f t="shared" si="1"/>
        <v>0</v>
      </c>
      <c r="G28" s="31">
        <f t="shared" si="2"/>
        <v>0</v>
      </c>
      <c r="I28" s="31">
        <f t="shared" si="3"/>
        <v>0</v>
      </c>
      <c r="K28" s="31">
        <f t="shared" si="4"/>
        <v>0</v>
      </c>
      <c r="M28" s="31">
        <f t="shared" si="5"/>
        <v>0</v>
      </c>
    </row>
    <row r="29">
      <c r="A29" s="11"/>
      <c r="B29" s="11"/>
      <c r="E29" s="31">
        <f t="shared" si="1"/>
        <v>0</v>
      </c>
      <c r="G29" s="31">
        <f t="shared" si="2"/>
        <v>0</v>
      </c>
      <c r="I29" s="31">
        <f t="shared" si="3"/>
        <v>0</v>
      </c>
      <c r="K29" s="31">
        <f t="shared" si="4"/>
        <v>0</v>
      </c>
      <c r="M29" s="31">
        <f t="shared" si="5"/>
        <v>0</v>
      </c>
    </row>
    <row r="30">
      <c r="A30" s="11"/>
      <c r="B30" s="11"/>
      <c r="E30" s="31">
        <f t="shared" si="1"/>
        <v>0</v>
      </c>
      <c r="G30" s="31">
        <f t="shared" si="2"/>
        <v>0</v>
      </c>
      <c r="I30" s="31">
        <f t="shared" si="3"/>
        <v>0</v>
      </c>
      <c r="K30" s="31">
        <f t="shared" si="4"/>
        <v>0</v>
      </c>
      <c r="M30" s="31">
        <f t="shared" si="5"/>
        <v>0</v>
      </c>
    </row>
    <row r="31">
      <c r="A31" s="11"/>
      <c r="B31" s="11"/>
      <c r="E31" s="31">
        <f t="shared" si="1"/>
        <v>0</v>
      </c>
      <c r="G31" s="31">
        <f t="shared" si="2"/>
        <v>0</v>
      </c>
      <c r="I31" s="31">
        <f t="shared" si="3"/>
        <v>0</v>
      </c>
      <c r="K31" s="31">
        <f t="shared" si="4"/>
        <v>0</v>
      </c>
      <c r="M31" s="31">
        <f t="shared" si="5"/>
        <v>0</v>
      </c>
    </row>
    <row r="32">
      <c r="A32" s="11"/>
      <c r="B32" s="11"/>
      <c r="E32" s="31">
        <f t="shared" si="1"/>
        <v>0</v>
      </c>
      <c r="G32" s="31">
        <f t="shared" si="2"/>
        <v>0</v>
      </c>
      <c r="I32" s="31">
        <f t="shared" si="3"/>
        <v>0</v>
      </c>
      <c r="K32" s="31">
        <f t="shared" si="4"/>
        <v>0</v>
      </c>
      <c r="M32" s="31">
        <f t="shared" si="5"/>
        <v>0</v>
      </c>
    </row>
    <row r="33">
      <c r="A33" s="11"/>
      <c r="B33" s="11"/>
      <c r="E33" s="31">
        <f t="shared" si="1"/>
        <v>0</v>
      </c>
      <c r="G33" s="31">
        <f t="shared" si="2"/>
        <v>0</v>
      </c>
      <c r="I33" s="31">
        <f t="shared" si="3"/>
        <v>0</v>
      </c>
      <c r="K33" s="31">
        <f t="shared" si="4"/>
        <v>0</v>
      </c>
      <c r="M33" s="31">
        <f t="shared" si="5"/>
        <v>0</v>
      </c>
    </row>
    <row r="34">
      <c r="A34" s="11"/>
      <c r="B34" s="11"/>
      <c r="E34" s="31">
        <f t="shared" si="1"/>
        <v>0</v>
      </c>
      <c r="G34" s="31">
        <f t="shared" si="2"/>
        <v>0</v>
      </c>
      <c r="I34" s="31">
        <f t="shared" si="3"/>
        <v>0</v>
      </c>
      <c r="K34" s="31">
        <f t="shared" si="4"/>
        <v>0</v>
      </c>
      <c r="M34" s="31">
        <f t="shared" si="5"/>
        <v>0</v>
      </c>
    </row>
    <row r="35">
      <c r="A35" s="11"/>
      <c r="B35" s="11"/>
      <c r="E35" s="31">
        <f t="shared" si="1"/>
        <v>0</v>
      </c>
      <c r="G35" s="31">
        <f t="shared" si="2"/>
        <v>0</v>
      </c>
      <c r="I35" s="31">
        <f t="shared" si="3"/>
        <v>0</v>
      </c>
      <c r="K35" s="31">
        <f t="shared" si="4"/>
        <v>0</v>
      </c>
      <c r="M35" s="31">
        <f t="shared" si="5"/>
        <v>0</v>
      </c>
    </row>
    <row r="36">
      <c r="A36" s="11"/>
      <c r="B36" s="11"/>
      <c r="E36" s="31">
        <f t="shared" si="1"/>
        <v>0</v>
      </c>
      <c r="G36" s="31">
        <f t="shared" si="2"/>
        <v>0</v>
      </c>
      <c r="I36" s="31">
        <f t="shared" si="3"/>
        <v>0</v>
      </c>
      <c r="K36" s="31">
        <f t="shared" si="4"/>
        <v>0</v>
      </c>
      <c r="M36" s="31">
        <f t="shared" si="5"/>
        <v>0</v>
      </c>
    </row>
    <row r="37">
      <c r="A37" s="11"/>
      <c r="B37" s="11"/>
      <c r="E37" s="31">
        <f t="shared" si="1"/>
        <v>0</v>
      </c>
      <c r="G37" s="31">
        <f t="shared" si="2"/>
        <v>0</v>
      </c>
      <c r="I37" s="31">
        <f t="shared" si="3"/>
        <v>0</v>
      </c>
      <c r="K37" s="31">
        <f t="shared" si="4"/>
        <v>0</v>
      </c>
      <c r="M37" s="31">
        <f t="shared" si="5"/>
        <v>0</v>
      </c>
    </row>
    <row r="38">
      <c r="A38" s="11"/>
      <c r="B38" s="11"/>
      <c r="E38" s="31">
        <f t="shared" si="1"/>
        <v>0</v>
      </c>
      <c r="G38" s="31">
        <f t="shared" si="2"/>
        <v>0</v>
      </c>
      <c r="I38" s="31">
        <f t="shared" si="3"/>
        <v>0</v>
      </c>
      <c r="K38" s="31">
        <f t="shared" si="4"/>
        <v>0</v>
      </c>
      <c r="M38" s="31">
        <f t="shared" si="5"/>
        <v>0</v>
      </c>
    </row>
    <row r="39">
      <c r="A39" s="11"/>
      <c r="B39" s="11"/>
      <c r="E39" s="31">
        <f t="shared" si="1"/>
        <v>0</v>
      </c>
      <c r="G39" s="31">
        <f t="shared" si="2"/>
        <v>0</v>
      </c>
      <c r="I39" s="31">
        <f t="shared" si="3"/>
        <v>0</v>
      </c>
      <c r="K39" s="31">
        <f t="shared" si="4"/>
        <v>0</v>
      </c>
      <c r="M39" s="31">
        <f t="shared" si="5"/>
        <v>0</v>
      </c>
    </row>
    <row r="40">
      <c r="A40" s="11"/>
      <c r="B40" s="11"/>
      <c r="E40" s="31">
        <f t="shared" si="1"/>
        <v>0</v>
      </c>
      <c r="G40" s="31">
        <f t="shared" si="2"/>
        <v>0</v>
      </c>
      <c r="I40" s="31">
        <f t="shared" si="3"/>
        <v>0</v>
      </c>
      <c r="K40" s="31">
        <f t="shared" si="4"/>
        <v>0</v>
      </c>
      <c r="M40" s="31">
        <f t="shared" si="5"/>
        <v>0</v>
      </c>
    </row>
    <row r="41">
      <c r="A41" s="11"/>
      <c r="B41" s="11"/>
      <c r="E41" s="31">
        <f t="shared" si="1"/>
        <v>0</v>
      </c>
      <c r="G41" s="31">
        <f t="shared" si="2"/>
        <v>0</v>
      </c>
      <c r="I41" s="31">
        <f t="shared" si="3"/>
        <v>0</v>
      </c>
      <c r="K41" s="31">
        <f t="shared" si="4"/>
        <v>0</v>
      </c>
      <c r="M41" s="31">
        <f t="shared" si="5"/>
        <v>0</v>
      </c>
    </row>
    <row r="42">
      <c r="A42" s="11"/>
      <c r="B42" s="11"/>
      <c r="E42" s="31">
        <f t="shared" si="1"/>
        <v>0</v>
      </c>
      <c r="G42" s="31">
        <f t="shared" si="2"/>
        <v>0</v>
      </c>
      <c r="I42" s="31">
        <f t="shared" si="3"/>
        <v>0</v>
      </c>
      <c r="K42" s="31">
        <f t="shared" si="4"/>
        <v>0</v>
      </c>
      <c r="M42" s="31">
        <f t="shared" si="5"/>
        <v>0</v>
      </c>
    </row>
    <row r="43">
      <c r="A43" s="11"/>
      <c r="B43" s="11"/>
      <c r="E43" s="31">
        <f t="shared" si="1"/>
        <v>0</v>
      </c>
      <c r="G43" s="31">
        <f t="shared" si="2"/>
        <v>0</v>
      </c>
      <c r="I43" s="31">
        <f t="shared" si="3"/>
        <v>0</v>
      </c>
      <c r="K43" s="31">
        <f t="shared" si="4"/>
        <v>0</v>
      </c>
      <c r="M43" s="31">
        <f t="shared" si="5"/>
        <v>0</v>
      </c>
    </row>
    <row r="44">
      <c r="A44" s="11"/>
      <c r="B44" s="11"/>
      <c r="E44" s="31">
        <f t="shared" si="1"/>
        <v>0</v>
      </c>
      <c r="G44" s="31">
        <f t="shared" si="2"/>
        <v>0</v>
      </c>
      <c r="I44" s="31">
        <f t="shared" si="3"/>
        <v>0</v>
      </c>
      <c r="K44" s="31">
        <f t="shared" si="4"/>
        <v>0</v>
      </c>
      <c r="M44" s="31">
        <f t="shared" si="5"/>
        <v>0</v>
      </c>
    </row>
    <row r="45">
      <c r="A45" s="11"/>
      <c r="B45" s="11"/>
      <c r="E45" s="31">
        <f t="shared" si="1"/>
        <v>0</v>
      </c>
      <c r="G45" s="31">
        <f t="shared" si="2"/>
        <v>0</v>
      </c>
      <c r="I45" s="31">
        <f t="shared" si="3"/>
        <v>0</v>
      </c>
      <c r="K45" s="31">
        <f t="shared" si="4"/>
        <v>0</v>
      </c>
      <c r="M45" s="31">
        <f t="shared" si="5"/>
        <v>0</v>
      </c>
    </row>
    <row r="46">
      <c r="A46" s="11"/>
      <c r="B46" s="11"/>
      <c r="E46" s="31">
        <f t="shared" si="1"/>
        <v>0</v>
      </c>
      <c r="G46" s="31">
        <f t="shared" si="2"/>
        <v>0</v>
      </c>
      <c r="I46" s="31">
        <f t="shared" si="3"/>
        <v>0</v>
      </c>
      <c r="K46" s="31">
        <f t="shared" si="4"/>
        <v>0</v>
      </c>
      <c r="M46" s="31">
        <f t="shared" si="5"/>
        <v>0</v>
      </c>
    </row>
    <row r="47">
      <c r="A47" s="11"/>
      <c r="B47" s="11"/>
      <c r="E47" s="31">
        <f t="shared" si="1"/>
        <v>0</v>
      </c>
      <c r="G47" s="31">
        <f t="shared" si="2"/>
        <v>0</v>
      </c>
      <c r="I47" s="31">
        <f t="shared" si="3"/>
        <v>0</v>
      </c>
      <c r="K47" s="31">
        <f t="shared" si="4"/>
        <v>0</v>
      </c>
      <c r="M47" s="31">
        <f t="shared" si="5"/>
        <v>0</v>
      </c>
    </row>
    <row r="48">
      <c r="A48" s="11"/>
      <c r="B48" s="11"/>
      <c r="E48" s="31">
        <f t="shared" si="1"/>
        <v>0</v>
      </c>
      <c r="G48" s="31">
        <f t="shared" si="2"/>
        <v>0</v>
      </c>
      <c r="I48" s="31">
        <f t="shared" si="3"/>
        <v>0</v>
      </c>
      <c r="K48" s="31">
        <f t="shared" si="4"/>
        <v>0</v>
      </c>
      <c r="M48" s="31">
        <f t="shared" si="5"/>
        <v>0</v>
      </c>
    </row>
    <row r="49">
      <c r="A49" s="11"/>
      <c r="B49" s="11"/>
      <c r="E49" s="31">
        <f t="shared" si="1"/>
        <v>0</v>
      </c>
      <c r="G49" s="31">
        <f t="shared" si="2"/>
        <v>0</v>
      </c>
      <c r="I49" s="31">
        <f t="shared" si="3"/>
        <v>0</v>
      </c>
      <c r="K49" s="31">
        <f t="shared" si="4"/>
        <v>0</v>
      </c>
      <c r="M49" s="31">
        <f t="shared" si="5"/>
        <v>0</v>
      </c>
    </row>
    <row r="50">
      <c r="A50" s="11"/>
      <c r="B50" s="11"/>
      <c r="E50" s="31">
        <f t="shared" si="1"/>
        <v>0</v>
      </c>
      <c r="G50" s="31">
        <f t="shared" si="2"/>
        <v>0</v>
      </c>
      <c r="I50" s="31">
        <f t="shared" si="3"/>
        <v>0</v>
      </c>
      <c r="K50" s="31">
        <f t="shared" si="4"/>
        <v>0</v>
      </c>
      <c r="M50" s="31">
        <f t="shared" si="5"/>
        <v>0</v>
      </c>
    </row>
    <row r="51">
      <c r="A51" s="11"/>
      <c r="B51" s="11"/>
      <c r="E51" s="31">
        <f t="shared" si="1"/>
        <v>0</v>
      </c>
      <c r="G51" s="31">
        <f t="shared" si="2"/>
        <v>0</v>
      </c>
      <c r="I51" s="31">
        <f t="shared" si="3"/>
        <v>0</v>
      </c>
      <c r="K51" s="31">
        <f t="shared" si="4"/>
        <v>0</v>
      </c>
      <c r="M51" s="31">
        <f t="shared" si="5"/>
        <v>0</v>
      </c>
    </row>
    <row r="52">
      <c r="A52" s="11"/>
      <c r="B52" s="11"/>
      <c r="E52" s="31">
        <f t="shared" si="1"/>
        <v>0</v>
      </c>
      <c r="G52" s="31">
        <f t="shared" si="2"/>
        <v>0</v>
      </c>
      <c r="I52" s="31">
        <f t="shared" si="3"/>
        <v>0</v>
      </c>
      <c r="K52" s="31">
        <f t="shared" si="4"/>
        <v>0</v>
      </c>
      <c r="M52" s="31">
        <f t="shared" si="5"/>
        <v>0</v>
      </c>
    </row>
    <row r="56">
      <c r="A56" s="26" t="s">
        <v>32</v>
      </c>
    </row>
    <row r="57">
      <c r="A57" s="26" t="s">
        <v>35</v>
      </c>
    </row>
    <row r="58">
      <c r="A58" s="26" t="s">
        <v>38</v>
      </c>
    </row>
    <row r="59">
      <c r="A59" s="26" t="s">
        <v>41</v>
      </c>
    </row>
    <row r="60">
      <c r="A60" s="26" t="s">
        <v>44</v>
      </c>
    </row>
    <row r="61">
      <c r="A61" s="26" t="s">
        <v>47</v>
      </c>
    </row>
    <row r="62">
      <c r="A62" s="26" t="s">
        <v>50</v>
      </c>
    </row>
    <row r="63">
      <c r="A63" s="26" t="s">
        <v>53</v>
      </c>
    </row>
    <row r="64">
      <c r="A64" s="26" t="s">
        <v>56</v>
      </c>
    </row>
    <row r="65">
      <c r="A65" s="26" t="s">
        <v>59</v>
      </c>
    </row>
    <row r="66">
      <c r="A66" s="26" t="s">
        <v>62</v>
      </c>
    </row>
    <row r="67">
      <c r="A67" s="26" t="s">
        <v>22</v>
      </c>
    </row>
    <row r="68">
      <c r="A68" s="26" t="s">
        <v>67</v>
      </c>
    </row>
    <row r="69">
      <c r="A69" s="26" t="s">
        <v>21</v>
      </c>
    </row>
    <row r="70">
      <c r="A70" s="26" t="s">
        <v>72</v>
      </c>
    </row>
    <row r="71">
      <c r="A71" s="26" t="s">
        <v>75</v>
      </c>
    </row>
    <row r="72">
      <c r="A72" s="26" t="s">
        <v>77</v>
      </c>
    </row>
  </sheetData>
  <autoFilter ref="$A$2:$N$52">
    <sortState ref="A2:N52">
      <sortCondition ref="C2:C52"/>
    </sortState>
  </autoFil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5" max="5" width="6.5"/>
    <col customWidth="1" min="6" max="6" width="20.63"/>
    <col customWidth="1" min="7" max="7" width="9.0"/>
    <col customWidth="1" min="8" max="8" width="6.5"/>
    <col customWidth="1" min="9" max="9" width="20.63"/>
    <col customWidth="1" min="10" max="10" width="9.0"/>
    <col customWidth="1" min="11" max="11" width="6.5"/>
    <col customWidth="1" min="12" max="12" width="20.63"/>
    <col customWidth="1" min="13" max="13" width="9.0"/>
    <col hidden="1" min="15" max="17" width="12.63"/>
  </cols>
  <sheetData>
    <row r="2">
      <c r="A2" s="52" t="s">
        <v>9</v>
      </c>
      <c r="B2" s="52" t="s">
        <v>111</v>
      </c>
      <c r="C2" s="52" t="s">
        <v>112</v>
      </c>
      <c r="D2" s="52" t="s">
        <v>113</v>
      </c>
      <c r="F2" s="1" t="s">
        <v>114</v>
      </c>
      <c r="G2" s="45">
        <v>10.0</v>
      </c>
      <c r="I2" s="53" t="s">
        <v>10</v>
      </c>
      <c r="J2" s="54" t="s">
        <v>11</v>
      </c>
      <c r="K2" s="55" t="s">
        <v>115</v>
      </c>
      <c r="L2" s="56" t="s">
        <v>116</v>
      </c>
      <c r="P2" s="31" t="str">
        <f t="shared" ref="P2:P11" si="1">$F$10</f>
        <v>Red</v>
      </c>
      <c r="Q2" s="1" t="s">
        <v>117</v>
      </c>
    </row>
    <row r="3">
      <c r="A3" s="57"/>
      <c r="B3" s="45" t="s">
        <v>118</v>
      </c>
      <c r="C3" s="58" t="str">
        <f t="shared" ref="C3:C52" si="2">if(B3="Yes",Index($P$2:$P$61,match(A3,$O$2:$O$61,0)),"")</f>
        <v/>
      </c>
      <c r="D3" s="58">
        <f t="shared" ref="D3:D52" si="3">iferror(Index($K$3:$K$8,match(C3,$I$3:$I$8,0)),17)</f>
        <v>17</v>
      </c>
      <c r="F3" s="1" t="s">
        <v>112</v>
      </c>
      <c r="G3" s="45">
        <v>3.0</v>
      </c>
      <c r="I3" s="59" t="s">
        <v>80</v>
      </c>
      <c r="J3" s="45">
        <v>330.0</v>
      </c>
      <c r="K3" s="60">
        <f t="shared" ref="K3:K8" si="4">iferror(Rank(J3,$J$3:$J$8,true),"")</f>
        <v>2</v>
      </c>
      <c r="P3" s="31" t="str">
        <f t="shared" si="1"/>
        <v>Red</v>
      </c>
      <c r="Q3" s="1" t="s">
        <v>118</v>
      </c>
    </row>
    <row r="4">
      <c r="A4" s="58"/>
      <c r="B4" s="45" t="s">
        <v>118</v>
      </c>
      <c r="C4" s="58" t="str">
        <f t="shared" si="2"/>
        <v/>
      </c>
      <c r="D4" s="58">
        <f t="shared" si="3"/>
        <v>17</v>
      </c>
      <c r="F4" s="1" t="s">
        <v>119</v>
      </c>
      <c r="G4" s="31">
        <f>ROUNDDOWN(G2/G3,0)</f>
        <v>3</v>
      </c>
      <c r="I4" s="59" t="s">
        <v>83</v>
      </c>
      <c r="J4" s="45">
        <v>320.0</v>
      </c>
      <c r="K4" s="60">
        <f t="shared" si="4"/>
        <v>1</v>
      </c>
      <c r="P4" s="31" t="str">
        <f t="shared" si="1"/>
        <v>Red</v>
      </c>
    </row>
    <row r="5">
      <c r="A5" s="58"/>
      <c r="B5" s="45" t="s">
        <v>118</v>
      </c>
      <c r="C5" s="58" t="str">
        <f t="shared" si="2"/>
        <v/>
      </c>
      <c r="D5" s="58">
        <f t="shared" si="3"/>
        <v>17</v>
      </c>
      <c r="F5" s="1" t="s">
        <v>120</v>
      </c>
      <c r="G5" s="31">
        <f>mod(G2,G3)</f>
        <v>1</v>
      </c>
      <c r="I5" s="59" t="s">
        <v>86</v>
      </c>
      <c r="J5" s="45">
        <v>340.0</v>
      </c>
      <c r="K5" s="60">
        <f t="shared" si="4"/>
        <v>3</v>
      </c>
      <c r="P5" s="31" t="str">
        <f t="shared" si="1"/>
        <v>Red</v>
      </c>
    </row>
    <row r="6">
      <c r="A6" s="58"/>
      <c r="B6" s="45" t="s">
        <v>118</v>
      </c>
      <c r="C6" s="58" t="str">
        <f t="shared" si="2"/>
        <v/>
      </c>
      <c r="D6" s="58">
        <f t="shared" si="3"/>
        <v>17</v>
      </c>
      <c r="E6" s="61"/>
      <c r="F6" s="61"/>
      <c r="G6" s="61"/>
      <c r="H6" s="61"/>
      <c r="I6" s="59" t="s">
        <v>88</v>
      </c>
      <c r="J6" s="45">
        <v>999.0</v>
      </c>
      <c r="K6" s="60">
        <f t="shared" si="4"/>
        <v>4</v>
      </c>
      <c r="O6" s="31" t="str">
        <f t="shared" ref="O6:O11" si="5">F16</f>
        <v/>
      </c>
      <c r="P6" s="31" t="str">
        <f t="shared" si="1"/>
        <v>Red</v>
      </c>
    </row>
    <row r="7">
      <c r="A7" s="58"/>
      <c r="B7" s="45" t="s">
        <v>118</v>
      </c>
      <c r="C7" s="58" t="str">
        <f t="shared" si="2"/>
        <v/>
      </c>
      <c r="D7" s="58">
        <f t="shared" si="3"/>
        <v>17</v>
      </c>
      <c r="E7" s="61"/>
      <c r="F7" s="61"/>
      <c r="G7" s="61"/>
      <c r="H7" s="61"/>
      <c r="I7" s="59" t="s">
        <v>91</v>
      </c>
      <c r="J7" s="45">
        <v>999.0</v>
      </c>
      <c r="K7" s="60">
        <f t="shared" si="4"/>
        <v>4</v>
      </c>
      <c r="O7" s="31" t="str">
        <f t="shared" si="5"/>
        <v/>
      </c>
      <c r="P7" s="31" t="str">
        <f t="shared" si="1"/>
        <v>Red</v>
      </c>
    </row>
    <row r="8">
      <c r="A8" s="58"/>
      <c r="B8" s="45" t="s">
        <v>118</v>
      </c>
      <c r="C8" s="58" t="str">
        <f t="shared" si="2"/>
        <v/>
      </c>
      <c r="D8" s="58">
        <f t="shared" si="3"/>
        <v>17</v>
      </c>
      <c r="E8" s="61"/>
      <c r="F8" s="61"/>
      <c r="G8" s="61"/>
      <c r="H8" s="61"/>
      <c r="I8" s="62" t="s">
        <v>93</v>
      </c>
      <c r="J8" s="63">
        <v>999.0</v>
      </c>
      <c r="K8" s="64">
        <f t="shared" si="4"/>
        <v>4</v>
      </c>
      <c r="O8" s="31" t="str">
        <f t="shared" si="5"/>
        <v/>
      </c>
      <c r="P8" s="31" t="str">
        <f t="shared" si="1"/>
        <v>Red</v>
      </c>
    </row>
    <row r="9">
      <c r="A9" s="58"/>
      <c r="B9" s="45" t="s">
        <v>118</v>
      </c>
      <c r="C9" s="58" t="str">
        <f t="shared" si="2"/>
        <v/>
      </c>
      <c r="D9" s="58">
        <f t="shared" si="3"/>
        <v>17</v>
      </c>
      <c r="E9" s="61"/>
      <c r="F9" s="61"/>
      <c r="G9" s="61"/>
      <c r="H9" s="61"/>
      <c r="O9" s="31" t="str">
        <f t="shared" si="5"/>
        <v/>
      </c>
      <c r="P9" s="31" t="str">
        <f t="shared" si="1"/>
        <v>Red</v>
      </c>
    </row>
    <row r="10">
      <c r="A10" s="58"/>
      <c r="B10" s="45" t="s">
        <v>118</v>
      </c>
      <c r="C10" s="58" t="str">
        <f t="shared" si="2"/>
        <v/>
      </c>
      <c r="D10" s="58">
        <f t="shared" si="3"/>
        <v>17</v>
      </c>
      <c r="F10" s="65" t="s">
        <v>80</v>
      </c>
      <c r="G10" s="66" t="str">
        <f>iferror(sum(G12:G21)/count(G12:G21),"")</f>
        <v/>
      </c>
      <c r="I10" s="34" t="s">
        <v>83</v>
      </c>
      <c r="J10" s="67" t="str">
        <f>iferror(sum(J12:J21)/count(J12:J21),"")</f>
        <v/>
      </c>
      <c r="L10" s="68" t="s">
        <v>86</v>
      </c>
      <c r="M10" s="69" t="str">
        <f>iferror(sum(M12:M21)/count(M12:M21),"")</f>
        <v/>
      </c>
      <c r="O10" s="31" t="str">
        <f t="shared" si="5"/>
        <v/>
      </c>
      <c r="P10" s="31" t="str">
        <f t="shared" si="1"/>
        <v>Red</v>
      </c>
    </row>
    <row r="11">
      <c r="A11" s="58"/>
      <c r="B11" s="45" t="s">
        <v>118</v>
      </c>
      <c r="C11" s="58" t="str">
        <f t="shared" si="2"/>
        <v/>
      </c>
      <c r="D11" s="58">
        <f t="shared" si="3"/>
        <v>17</v>
      </c>
      <c r="F11" s="65" t="s">
        <v>9</v>
      </c>
      <c r="G11" s="65" t="s">
        <v>1</v>
      </c>
      <c r="I11" s="34" t="s">
        <v>9</v>
      </c>
      <c r="J11" s="34" t="s">
        <v>1</v>
      </c>
      <c r="L11" s="68" t="s">
        <v>9</v>
      </c>
      <c r="M11" s="68" t="s">
        <v>1</v>
      </c>
      <c r="O11" s="31" t="str">
        <f t="shared" si="5"/>
        <v/>
      </c>
      <c r="P11" s="31" t="str">
        <f t="shared" si="1"/>
        <v>Red</v>
      </c>
    </row>
    <row r="12">
      <c r="A12" s="58"/>
      <c r="B12" s="45" t="s">
        <v>118</v>
      </c>
      <c r="C12" s="58" t="str">
        <f t="shared" si="2"/>
        <v/>
      </c>
      <c r="D12" s="58">
        <f t="shared" si="3"/>
        <v>17</v>
      </c>
      <c r="F12" s="13"/>
      <c r="G12" s="13" t="str">
        <f t="array" ref="G12">iferror(Index(Qualifying!$J$3:$J$52,match(F12,Qualifying!$A$3:$A$52,0)),"")</f>
        <v/>
      </c>
      <c r="I12" s="14"/>
      <c r="J12" s="14" t="str">
        <f t="array" ref="J12">iferror(Index(Qualifying!$J$3:$J$52,match(I12,Qualifying!$A$3:$A$52,0)),"")</f>
        <v/>
      </c>
      <c r="L12" s="15"/>
      <c r="M12" s="15" t="str">
        <f t="array" ref="M12">iferror(Index(Qualifying!$J$3:$J$52,match(L12,Qualifying!$A$3:$A$52,0)),"")</f>
        <v/>
      </c>
      <c r="O12" s="31" t="str">
        <f t="shared" ref="O12:O21" si="6">I12</f>
        <v/>
      </c>
      <c r="P12" s="31" t="str">
        <f t="shared" ref="P12:P21" si="7">$I$10</f>
        <v>Orange</v>
      </c>
    </row>
    <row r="13">
      <c r="A13" s="58"/>
      <c r="B13" s="45" t="s">
        <v>118</v>
      </c>
      <c r="C13" s="58" t="str">
        <f t="shared" si="2"/>
        <v/>
      </c>
      <c r="D13" s="58">
        <f t="shared" si="3"/>
        <v>17</v>
      </c>
      <c r="F13" s="13"/>
      <c r="G13" s="13" t="str">
        <f t="array" ref="G13">iferror(Index(Qualifying!$J$3:$J$52,match(F13,Qualifying!$A$3:$A$52,0)),"")</f>
        <v/>
      </c>
      <c r="I13" s="14"/>
      <c r="J13" s="14" t="str">
        <f t="array" ref="J13">iferror(Index(Qualifying!$J$3:$J$52,match(I13,Qualifying!$A$3:$A$52,0)),"")</f>
        <v/>
      </c>
      <c r="L13" s="15"/>
      <c r="M13" s="15" t="str">
        <f t="array" ref="M13">iferror(Index(Qualifying!$J$3:$J$52,match(L13,Qualifying!$A$3:$A$52,0)),"")</f>
        <v/>
      </c>
      <c r="O13" s="31" t="str">
        <f t="shared" si="6"/>
        <v/>
      </c>
      <c r="P13" s="31" t="str">
        <f t="shared" si="7"/>
        <v>Orange</v>
      </c>
    </row>
    <row r="14">
      <c r="A14" s="58"/>
      <c r="B14" s="45" t="s">
        <v>118</v>
      </c>
      <c r="C14" s="58" t="str">
        <f t="shared" si="2"/>
        <v/>
      </c>
      <c r="D14" s="58">
        <f t="shared" si="3"/>
        <v>17</v>
      </c>
      <c r="F14" s="13"/>
      <c r="G14" s="13" t="str">
        <f t="array" ref="G14">iferror(Index(Qualifying!$J$3:$J$52,match(F14,Qualifying!$A$3:$A$52,0)),"")</f>
        <v/>
      </c>
      <c r="I14" s="14"/>
      <c r="J14" s="14" t="str">
        <f t="array" ref="J14">iferror(Index(Qualifying!$J$3:$J$52,match(I14,Qualifying!$A$3:$A$52,0)),"")</f>
        <v/>
      </c>
      <c r="L14" s="15"/>
      <c r="M14" s="15" t="str">
        <f t="array" ref="M14">iferror(Index(Qualifying!$J$3:$J$52,match(L14,Qualifying!$A$3:$A$52,0)),"")</f>
        <v/>
      </c>
      <c r="O14" s="31" t="str">
        <f t="shared" si="6"/>
        <v/>
      </c>
      <c r="P14" s="31" t="str">
        <f t="shared" si="7"/>
        <v>Orange</v>
      </c>
    </row>
    <row r="15">
      <c r="A15" s="58"/>
      <c r="B15" s="45" t="s">
        <v>118</v>
      </c>
      <c r="C15" s="58" t="str">
        <f t="shared" si="2"/>
        <v/>
      </c>
      <c r="D15" s="58">
        <f t="shared" si="3"/>
        <v>17</v>
      </c>
      <c r="F15" s="13"/>
      <c r="G15" s="13" t="str">
        <f t="array" ref="G15">iferror(Index(Qualifying!$J$3:$J$52,match(F15,Qualifying!$A$3:$A$52,0)),"")</f>
        <v/>
      </c>
      <c r="I15" s="14"/>
      <c r="J15" s="14" t="str">
        <f t="array" ref="J15">iferror(Index(Qualifying!$J$3:$J$52,match(I15,Qualifying!$A$3:$A$52,0)),"")</f>
        <v/>
      </c>
      <c r="L15" s="15"/>
      <c r="M15" s="15" t="str">
        <f t="array" ref="M15">iferror(Index(Qualifying!$J$3:$J$52,match(L15,Qualifying!$A$3:$A$52,0)),"")</f>
        <v/>
      </c>
      <c r="O15" s="31" t="str">
        <f t="shared" si="6"/>
        <v/>
      </c>
      <c r="P15" s="31" t="str">
        <f t="shared" si="7"/>
        <v>Orange</v>
      </c>
    </row>
    <row r="16">
      <c r="A16" s="58"/>
      <c r="B16" s="45" t="s">
        <v>118</v>
      </c>
      <c r="C16" s="58" t="str">
        <f t="shared" si="2"/>
        <v/>
      </c>
      <c r="D16" s="58">
        <f t="shared" si="3"/>
        <v>17</v>
      </c>
      <c r="F16" s="13"/>
      <c r="G16" s="13" t="str">
        <f t="array" ref="G16">iferror(Index(Qualifying!$J$3:$J$52,match(F16,Qualifying!$A$3:$A$52,0)),"")</f>
        <v/>
      </c>
      <c r="I16" s="14"/>
      <c r="J16" s="14" t="str">
        <f t="array" ref="J16">iferror(Index(Qualifying!$J$3:$J$52,match(I16,Qualifying!$A$3:$A$52,0)),"")</f>
        <v/>
      </c>
      <c r="L16" s="15"/>
      <c r="M16" s="15" t="str">
        <f t="array" ref="M16">iferror(Index(Qualifying!$J$3:$J$52,match(L16,Qualifying!$A$3:$A$52,0)),"")</f>
        <v/>
      </c>
      <c r="O16" s="31" t="str">
        <f t="shared" si="6"/>
        <v/>
      </c>
      <c r="P16" s="31" t="str">
        <f t="shared" si="7"/>
        <v>Orange</v>
      </c>
    </row>
    <row r="17">
      <c r="A17" s="58"/>
      <c r="B17" s="45" t="s">
        <v>118</v>
      </c>
      <c r="C17" s="58" t="str">
        <f t="shared" si="2"/>
        <v/>
      </c>
      <c r="D17" s="58">
        <f t="shared" si="3"/>
        <v>17</v>
      </c>
      <c r="F17" s="13"/>
      <c r="G17" s="13" t="str">
        <f t="array" ref="G17">iferror(Index(Qualifying!$J$3:$J$52,match(F17,Qualifying!$A$3:$A$52,0)),"")</f>
        <v/>
      </c>
      <c r="I17" s="14"/>
      <c r="J17" s="14" t="str">
        <f t="array" ref="J17">iferror(Index(Qualifying!$J$3:$J$52,match(I17,Qualifying!$A$3:$A$52,0)),"")</f>
        <v/>
      </c>
      <c r="L17" s="15"/>
      <c r="M17" s="15" t="str">
        <f t="array" ref="M17">iferror(Index(Qualifying!$J$3:$J$52,match(L17,Qualifying!$A$3:$A$52,0)),"")</f>
        <v/>
      </c>
      <c r="O17" s="31" t="str">
        <f t="shared" si="6"/>
        <v/>
      </c>
      <c r="P17" s="31" t="str">
        <f t="shared" si="7"/>
        <v>Orange</v>
      </c>
    </row>
    <row r="18">
      <c r="A18" s="58"/>
      <c r="B18" s="45" t="s">
        <v>118</v>
      </c>
      <c r="C18" s="58" t="str">
        <f t="shared" si="2"/>
        <v/>
      </c>
      <c r="D18" s="58">
        <f t="shared" si="3"/>
        <v>17</v>
      </c>
      <c r="F18" s="13"/>
      <c r="G18" s="13" t="str">
        <f t="array" ref="G18">iferror(Index(Qualifying!$J$3:$J$52,match(F18,Qualifying!$A$3:$A$52,0)),"")</f>
        <v/>
      </c>
      <c r="I18" s="14"/>
      <c r="J18" s="14" t="str">
        <f t="array" ref="J18">iferror(Index(Qualifying!$J$3:$J$52,match(I18,Qualifying!$A$3:$A$52,0)),"")</f>
        <v/>
      </c>
      <c r="L18" s="15"/>
      <c r="M18" s="15" t="str">
        <f t="array" ref="M18">iferror(Index(Qualifying!$J$3:$J$52,match(L18,Qualifying!$A$3:$A$52,0)),"")</f>
        <v/>
      </c>
      <c r="O18" s="31" t="str">
        <f t="shared" si="6"/>
        <v/>
      </c>
      <c r="P18" s="31" t="str">
        <f t="shared" si="7"/>
        <v>Orange</v>
      </c>
    </row>
    <row r="19">
      <c r="A19" s="58"/>
      <c r="B19" s="45" t="s">
        <v>118</v>
      </c>
      <c r="C19" s="58" t="str">
        <f t="shared" si="2"/>
        <v/>
      </c>
      <c r="D19" s="58">
        <f t="shared" si="3"/>
        <v>17</v>
      </c>
      <c r="F19" s="13"/>
      <c r="G19" s="13" t="str">
        <f t="array" ref="G19">iferror(Index(Qualifying!$J$3:$J$52,match(F19,Qualifying!$A$3:$A$52,0)),"")</f>
        <v/>
      </c>
      <c r="I19" s="14"/>
      <c r="J19" s="14" t="str">
        <f t="array" ref="J19">iferror(Index(Qualifying!$J$3:$J$52,match(I19,Qualifying!$A$3:$A$52,0)),"")</f>
        <v/>
      </c>
      <c r="L19" s="15"/>
      <c r="M19" s="15" t="str">
        <f t="array" ref="M19">iferror(Index(Qualifying!$J$3:$J$52,match(L19,Qualifying!$A$3:$A$52,0)),"")</f>
        <v/>
      </c>
      <c r="O19" s="31" t="str">
        <f t="shared" si="6"/>
        <v/>
      </c>
      <c r="P19" s="31" t="str">
        <f t="shared" si="7"/>
        <v>Orange</v>
      </c>
    </row>
    <row r="20">
      <c r="A20" s="58"/>
      <c r="B20" s="45" t="s">
        <v>118</v>
      </c>
      <c r="C20" s="58" t="str">
        <f t="shared" si="2"/>
        <v/>
      </c>
      <c r="D20" s="58">
        <f t="shared" si="3"/>
        <v>17</v>
      </c>
      <c r="F20" s="13"/>
      <c r="G20" s="13" t="str">
        <f t="array" ref="G20">iferror(Index(Qualifying!$J$3:$J$52,match(F20,Qualifying!$A$3:$A$52,0)),"")</f>
        <v/>
      </c>
      <c r="I20" s="14"/>
      <c r="J20" s="14" t="str">
        <f t="array" ref="J20">iferror(Index(Qualifying!$J$3:$J$52,match(I20,Qualifying!$A$3:$A$52,0)),"")</f>
        <v/>
      </c>
      <c r="L20" s="15"/>
      <c r="M20" s="15" t="str">
        <f t="array" ref="M20">iferror(Index(Qualifying!$J$3:$J$52,match(L20,Qualifying!$A$3:$A$52,0)),"")</f>
        <v/>
      </c>
      <c r="O20" s="31" t="str">
        <f t="shared" si="6"/>
        <v/>
      </c>
      <c r="P20" s="31" t="str">
        <f t="shared" si="7"/>
        <v>Orange</v>
      </c>
    </row>
    <row r="21">
      <c r="A21" s="58"/>
      <c r="B21" s="45" t="s">
        <v>118</v>
      </c>
      <c r="C21" s="58" t="str">
        <f t="shared" si="2"/>
        <v/>
      </c>
      <c r="D21" s="58">
        <f t="shared" si="3"/>
        <v>17</v>
      </c>
      <c r="F21" s="13"/>
      <c r="G21" s="13" t="str">
        <f t="array" ref="G21">iferror(Index(Qualifying!$J$3:$J$52,match(F21,Qualifying!$A$3:$A$52,0)),"")</f>
        <v/>
      </c>
      <c r="I21" s="14"/>
      <c r="J21" s="14" t="str">
        <f t="array" ref="J21">iferror(Index(Qualifying!$J$3:$J$52,match(I21,Qualifying!$A$3:$A$52,0)),"")</f>
        <v/>
      </c>
      <c r="L21" s="15"/>
      <c r="M21" s="15" t="str">
        <f t="array" ref="M21">iferror(Index(Qualifying!$J$3:$J$52,match(L21,Qualifying!$A$3:$A$52,0)),"")</f>
        <v/>
      </c>
      <c r="O21" s="31" t="str">
        <f t="shared" si="6"/>
        <v/>
      </c>
      <c r="P21" s="31" t="str">
        <f t="shared" si="7"/>
        <v>Orange</v>
      </c>
    </row>
    <row r="22">
      <c r="A22" s="58"/>
      <c r="B22" s="45" t="s">
        <v>118</v>
      </c>
      <c r="C22" s="58" t="str">
        <f t="shared" si="2"/>
        <v/>
      </c>
      <c r="D22" s="58">
        <f t="shared" si="3"/>
        <v>17</v>
      </c>
      <c r="O22" s="31" t="str">
        <f t="shared" ref="O22:O31" si="8">L12</f>
        <v/>
      </c>
      <c r="P22" s="31" t="str">
        <f t="shared" ref="P22:P31" si="9">$L$10</f>
        <v>Yellow</v>
      </c>
    </row>
    <row r="23">
      <c r="A23" s="58"/>
      <c r="B23" s="45" t="s">
        <v>118</v>
      </c>
      <c r="C23" s="58" t="str">
        <f t="shared" si="2"/>
        <v/>
      </c>
      <c r="D23" s="58">
        <f t="shared" si="3"/>
        <v>17</v>
      </c>
      <c r="F23" s="33" t="s">
        <v>88</v>
      </c>
      <c r="G23" s="70" t="str">
        <f>iferror(sum(G25:G34)/count(G25:G34),"")</f>
        <v/>
      </c>
      <c r="I23" s="71" t="s">
        <v>91</v>
      </c>
      <c r="J23" s="72" t="str">
        <f>iferror(sum(J25:J34)/count(J25:J34),"")</f>
        <v/>
      </c>
      <c r="L23" s="73" t="s">
        <v>93</v>
      </c>
      <c r="M23" s="74" t="str">
        <f>iferror(sum(M25:M34)/count(M25:M34),"")</f>
        <v/>
      </c>
      <c r="O23" s="31" t="str">
        <f t="shared" si="8"/>
        <v/>
      </c>
      <c r="P23" s="31" t="str">
        <f t="shared" si="9"/>
        <v>Yellow</v>
      </c>
    </row>
    <row r="24">
      <c r="A24" s="58"/>
      <c r="B24" s="45" t="s">
        <v>118</v>
      </c>
      <c r="C24" s="58" t="str">
        <f t="shared" si="2"/>
        <v/>
      </c>
      <c r="D24" s="58">
        <f t="shared" si="3"/>
        <v>17</v>
      </c>
      <c r="F24" s="33" t="s">
        <v>9</v>
      </c>
      <c r="G24" s="33" t="s">
        <v>1</v>
      </c>
      <c r="I24" s="71" t="s">
        <v>9</v>
      </c>
      <c r="J24" s="71" t="s">
        <v>1</v>
      </c>
      <c r="L24" s="73" t="s">
        <v>9</v>
      </c>
      <c r="M24" s="73" t="s">
        <v>1</v>
      </c>
      <c r="O24" s="31" t="str">
        <f t="shared" si="8"/>
        <v/>
      </c>
      <c r="P24" s="31" t="str">
        <f t="shared" si="9"/>
        <v>Yellow</v>
      </c>
    </row>
    <row r="25">
      <c r="A25" s="58"/>
      <c r="B25" s="45" t="s">
        <v>118</v>
      </c>
      <c r="C25" s="58" t="str">
        <f t="shared" si="2"/>
        <v/>
      </c>
      <c r="D25" s="58">
        <f t="shared" si="3"/>
        <v>17</v>
      </c>
      <c r="F25" s="16"/>
      <c r="G25" s="16" t="str">
        <f t="array" ref="G25">iferror(Index(Qualifying!$J$3:$J$52,match(F25,Qualifying!$A$3:$A$52,0)),"")</f>
        <v/>
      </c>
      <c r="I25" s="75"/>
      <c r="J25" s="75" t="str">
        <f t="array" ref="J25">iferror(Index(Qualifying!$J$3:$J$52,match(I25,Qualifying!$A$3:$A$52,0)),"")</f>
        <v/>
      </c>
      <c r="L25" s="18"/>
      <c r="M25" s="18" t="str">
        <f t="array" ref="M25">iferror(Index(Qualifying!$J$3:$J$52,match(L25,Qualifying!$A$3:$A$52,0)),"")</f>
        <v/>
      </c>
      <c r="O25" s="31" t="str">
        <f t="shared" si="8"/>
        <v/>
      </c>
      <c r="P25" s="31" t="str">
        <f t="shared" si="9"/>
        <v>Yellow</v>
      </c>
    </row>
    <row r="26">
      <c r="A26" s="58"/>
      <c r="B26" s="45" t="s">
        <v>118</v>
      </c>
      <c r="C26" s="58" t="str">
        <f t="shared" si="2"/>
        <v/>
      </c>
      <c r="D26" s="58">
        <f t="shared" si="3"/>
        <v>17</v>
      </c>
      <c r="F26" s="16"/>
      <c r="G26" s="16" t="str">
        <f t="array" ref="G26">iferror(Index(Qualifying!$J$3:$J$52,match(F26,Qualifying!$A$3:$A$52,0)),"")</f>
        <v/>
      </c>
      <c r="I26" s="75"/>
      <c r="J26" s="75" t="str">
        <f t="array" ref="J26">iferror(Index(Qualifying!$J$3:$J$52,match(I26,Qualifying!$A$3:$A$52,0)),"")</f>
        <v/>
      </c>
      <c r="L26" s="18"/>
      <c r="M26" s="18" t="str">
        <f t="array" ref="M26">iferror(Index(Qualifying!$J$3:$J$52,match(L26,Qualifying!$A$3:$A$52,0)),"")</f>
        <v/>
      </c>
      <c r="O26" s="31" t="str">
        <f t="shared" si="8"/>
        <v/>
      </c>
      <c r="P26" s="31" t="str">
        <f t="shared" si="9"/>
        <v>Yellow</v>
      </c>
    </row>
    <row r="27">
      <c r="A27" s="58"/>
      <c r="B27" s="45" t="s">
        <v>118</v>
      </c>
      <c r="C27" s="58" t="str">
        <f t="shared" si="2"/>
        <v/>
      </c>
      <c r="D27" s="58">
        <f t="shared" si="3"/>
        <v>17</v>
      </c>
      <c r="F27" s="16"/>
      <c r="G27" s="16" t="str">
        <f t="array" ref="G27">iferror(Index(Qualifying!$J$3:$J$52,match(F27,Qualifying!$A$3:$A$52,0)),"")</f>
        <v/>
      </c>
      <c r="I27" s="75"/>
      <c r="J27" s="75" t="str">
        <f t="array" ref="J27">iferror(Index(Qualifying!$J$3:$J$52,match(I27,Qualifying!$A$3:$A$52,0)),"")</f>
        <v/>
      </c>
      <c r="L27" s="18"/>
      <c r="M27" s="18" t="str">
        <f t="array" ref="M27">iferror(Index(Qualifying!$J$3:$J$52,match(L27,Qualifying!$A$3:$A$52,0)),"")</f>
        <v/>
      </c>
      <c r="O27" s="31" t="str">
        <f t="shared" si="8"/>
        <v/>
      </c>
      <c r="P27" s="31" t="str">
        <f t="shared" si="9"/>
        <v>Yellow</v>
      </c>
    </row>
    <row r="28">
      <c r="A28" s="58"/>
      <c r="B28" s="45" t="s">
        <v>118</v>
      </c>
      <c r="C28" s="58" t="str">
        <f t="shared" si="2"/>
        <v/>
      </c>
      <c r="D28" s="58">
        <f t="shared" si="3"/>
        <v>17</v>
      </c>
      <c r="F28" s="16"/>
      <c r="G28" s="16" t="str">
        <f t="array" ref="G28">iferror(Index(Qualifying!$J$3:$J$52,match(F28,Qualifying!$A$3:$A$52,0)),"")</f>
        <v/>
      </c>
      <c r="I28" s="75"/>
      <c r="J28" s="75" t="str">
        <f t="array" ref="J28">iferror(Index(Qualifying!$J$3:$J$52,match(I28,Qualifying!$A$3:$A$52,0)),"")</f>
        <v/>
      </c>
      <c r="L28" s="18"/>
      <c r="M28" s="18" t="str">
        <f t="array" ref="M28">iferror(Index(Qualifying!$J$3:$J$52,match(L28,Qualifying!$A$3:$A$52,0)),"")</f>
        <v/>
      </c>
      <c r="O28" s="31" t="str">
        <f t="shared" si="8"/>
        <v/>
      </c>
      <c r="P28" s="31" t="str">
        <f t="shared" si="9"/>
        <v>Yellow</v>
      </c>
    </row>
    <row r="29">
      <c r="A29" s="58"/>
      <c r="B29" s="45" t="s">
        <v>118</v>
      </c>
      <c r="C29" s="58" t="str">
        <f t="shared" si="2"/>
        <v/>
      </c>
      <c r="D29" s="58">
        <f t="shared" si="3"/>
        <v>17</v>
      </c>
      <c r="F29" s="16"/>
      <c r="G29" s="16" t="str">
        <f t="array" ref="G29">iferror(Index(Qualifying!$J$3:$J$52,match(F29,Qualifying!$A$3:$A$52,0)),"")</f>
        <v/>
      </c>
      <c r="I29" s="75"/>
      <c r="J29" s="75" t="str">
        <f t="array" ref="J29">iferror(Index(Qualifying!$J$3:$J$52,match(I29,Qualifying!$A$3:$A$52,0)),"")</f>
        <v/>
      </c>
      <c r="L29" s="18"/>
      <c r="M29" s="18" t="str">
        <f t="array" ref="M29">iferror(Index(Qualifying!$J$3:$J$52,match(L29,Qualifying!$A$3:$A$52,0)),"")</f>
        <v/>
      </c>
      <c r="O29" s="31" t="str">
        <f t="shared" si="8"/>
        <v/>
      </c>
      <c r="P29" s="31" t="str">
        <f t="shared" si="9"/>
        <v>Yellow</v>
      </c>
    </row>
    <row r="30">
      <c r="A30" s="58"/>
      <c r="B30" s="45" t="s">
        <v>118</v>
      </c>
      <c r="C30" s="58" t="str">
        <f t="shared" si="2"/>
        <v/>
      </c>
      <c r="D30" s="58">
        <f t="shared" si="3"/>
        <v>17</v>
      </c>
      <c r="F30" s="16"/>
      <c r="G30" s="16" t="str">
        <f t="array" ref="G30">iferror(Index(Qualifying!$J$3:$J$52,match(F30,Qualifying!$A$3:$A$52,0)),"")</f>
        <v/>
      </c>
      <c r="I30" s="75"/>
      <c r="J30" s="75" t="str">
        <f t="array" ref="J30">iferror(Index(Qualifying!$J$3:$J$52,match(I30,Qualifying!$A$3:$A$52,0)),"")</f>
        <v/>
      </c>
      <c r="L30" s="18"/>
      <c r="M30" s="18" t="str">
        <f t="array" ref="M30">iferror(Index(Qualifying!$J$3:$J$52,match(L30,Qualifying!$A$3:$A$52,0)),"")</f>
        <v/>
      </c>
      <c r="O30" s="31" t="str">
        <f t="shared" si="8"/>
        <v/>
      </c>
      <c r="P30" s="31" t="str">
        <f t="shared" si="9"/>
        <v>Yellow</v>
      </c>
    </row>
    <row r="31">
      <c r="A31" s="58"/>
      <c r="B31" s="45" t="s">
        <v>118</v>
      </c>
      <c r="C31" s="58" t="str">
        <f t="shared" si="2"/>
        <v/>
      </c>
      <c r="D31" s="58">
        <f t="shared" si="3"/>
        <v>17</v>
      </c>
      <c r="F31" s="16"/>
      <c r="G31" s="16" t="str">
        <f t="array" ref="G31">iferror(Index(Qualifying!$J$3:$J$52,match(F31,Qualifying!$A$3:$A$52,0)),"")</f>
        <v/>
      </c>
      <c r="I31" s="75"/>
      <c r="J31" s="75" t="str">
        <f t="array" ref="J31">iferror(Index(Qualifying!$J$3:$J$52,match(I31,Qualifying!$A$3:$A$52,0)),"")</f>
        <v/>
      </c>
      <c r="L31" s="18"/>
      <c r="M31" s="18" t="str">
        <f t="array" ref="M31">iferror(Index(Qualifying!$J$3:$J$52,match(L31,Qualifying!$A$3:$A$52,0)),"")</f>
        <v/>
      </c>
      <c r="O31" s="31" t="str">
        <f t="shared" si="8"/>
        <v/>
      </c>
      <c r="P31" s="31" t="str">
        <f t="shared" si="9"/>
        <v>Yellow</v>
      </c>
    </row>
    <row r="32">
      <c r="A32" s="58"/>
      <c r="B32" s="45" t="s">
        <v>118</v>
      </c>
      <c r="C32" s="58" t="str">
        <f t="shared" si="2"/>
        <v/>
      </c>
      <c r="D32" s="58">
        <f t="shared" si="3"/>
        <v>17</v>
      </c>
      <c r="F32" s="16"/>
      <c r="G32" s="16" t="str">
        <f t="array" ref="G32">iferror(Index(Qualifying!$J$3:$J$52,match(F32,Qualifying!$A$3:$A$52,0)),"")</f>
        <v/>
      </c>
      <c r="I32" s="75"/>
      <c r="J32" s="75" t="str">
        <f t="array" ref="J32">iferror(Index(Qualifying!$J$3:$J$52,match(I32,Qualifying!$A$3:$A$52,0)),"")</f>
        <v/>
      </c>
      <c r="L32" s="18"/>
      <c r="M32" s="18" t="str">
        <f t="array" ref="M32">iferror(Index(Qualifying!$J$3:$J$52,match(L32,Qualifying!$A$3:$A$52,0)),"")</f>
        <v/>
      </c>
      <c r="O32" s="31" t="str">
        <f t="shared" ref="O32:O41" si="10">F25</f>
        <v/>
      </c>
      <c r="P32" s="31" t="str">
        <f t="shared" ref="P32:P41" si="11">$F$23</f>
        <v>Green</v>
      </c>
    </row>
    <row r="33">
      <c r="A33" s="58"/>
      <c r="B33" s="45" t="s">
        <v>118</v>
      </c>
      <c r="C33" s="58" t="str">
        <f t="shared" si="2"/>
        <v/>
      </c>
      <c r="D33" s="58">
        <f t="shared" si="3"/>
        <v>17</v>
      </c>
      <c r="F33" s="16"/>
      <c r="G33" s="16" t="str">
        <f t="array" ref="G33">iferror(Index(Qualifying!$J$3:$J$52,match(F33,Qualifying!$A$3:$A$52,0)),"")</f>
        <v/>
      </c>
      <c r="I33" s="75"/>
      <c r="J33" s="75" t="str">
        <f t="array" ref="J33">iferror(Index(Qualifying!$J$3:$J$52,match(I33,Qualifying!$A$3:$A$52,0)),"")</f>
        <v/>
      </c>
      <c r="L33" s="18"/>
      <c r="M33" s="18" t="str">
        <f t="array" ref="M33">iferror(Index(Qualifying!$J$3:$J$52,match(L33,Qualifying!$A$3:$A$52,0)),"")</f>
        <v/>
      </c>
      <c r="O33" s="31" t="str">
        <f t="shared" si="10"/>
        <v/>
      </c>
      <c r="P33" s="31" t="str">
        <f t="shared" si="11"/>
        <v>Green</v>
      </c>
    </row>
    <row r="34">
      <c r="A34" s="58"/>
      <c r="B34" s="45" t="s">
        <v>118</v>
      </c>
      <c r="C34" s="58" t="str">
        <f t="shared" si="2"/>
        <v/>
      </c>
      <c r="D34" s="58">
        <f t="shared" si="3"/>
        <v>17</v>
      </c>
      <c r="F34" s="16"/>
      <c r="G34" s="16" t="str">
        <f t="array" ref="G34">iferror(Index(Qualifying!$J$3:$J$52,match(F34,Qualifying!$A$3:$A$52,0)),"")</f>
        <v/>
      </c>
      <c r="I34" s="75"/>
      <c r="J34" s="75" t="str">
        <f t="array" ref="J34">iferror(Index(Qualifying!$J$3:$J$52,match(I34,Qualifying!$A$3:$A$52,0)),"")</f>
        <v/>
      </c>
      <c r="L34" s="18"/>
      <c r="M34" s="18" t="str">
        <f t="array" ref="M34">iferror(Index(Qualifying!$J$3:$J$52,match(L34,Qualifying!$A$3:$A$52,0)),"")</f>
        <v/>
      </c>
      <c r="O34" s="31" t="str">
        <f t="shared" si="10"/>
        <v/>
      </c>
      <c r="P34" s="31" t="str">
        <f t="shared" si="11"/>
        <v>Green</v>
      </c>
    </row>
    <row r="35">
      <c r="A35" s="58"/>
      <c r="B35" s="45" t="s">
        <v>118</v>
      </c>
      <c r="C35" s="58" t="str">
        <f t="shared" si="2"/>
        <v/>
      </c>
      <c r="D35" s="58">
        <f t="shared" si="3"/>
        <v>17</v>
      </c>
      <c r="O35" s="31" t="str">
        <f t="shared" si="10"/>
        <v/>
      </c>
      <c r="P35" s="31" t="str">
        <f t="shared" si="11"/>
        <v>Green</v>
      </c>
    </row>
    <row r="36">
      <c r="A36" s="58"/>
      <c r="B36" s="45" t="s">
        <v>118</v>
      </c>
      <c r="C36" s="58" t="str">
        <f t="shared" si="2"/>
        <v/>
      </c>
      <c r="D36" s="58">
        <f t="shared" si="3"/>
        <v>17</v>
      </c>
      <c r="O36" s="31" t="str">
        <f t="shared" si="10"/>
        <v/>
      </c>
      <c r="P36" s="31" t="str">
        <f t="shared" si="11"/>
        <v>Green</v>
      </c>
    </row>
    <row r="37">
      <c r="A37" s="58"/>
      <c r="B37" s="45" t="s">
        <v>118</v>
      </c>
      <c r="C37" s="58" t="str">
        <f t="shared" si="2"/>
        <v/>
      </c>
      <c r="D37" s="58">
        <f t="shared" si="3"/>
        <v>17</v>
      </c>
      <c r="O37" s="31" t="str">
        <f t="shared" si="10"/>
        <v/>
      </c>
      <c r="P37" s="31" t="str">
        <f t="shared" si="11"/>
        <v>Green</v>
      </c>
    </row>
    <row r="38">
      <c r="A38" s="58"/>
      <c r="B38" s="45" t="s">
        <v>118</v>
      </c>
      <c r="C38" s="58" t="str">
        <f t="shared" si="2"/>
        <v/>
      </c>
      <c r="D38" s="58">
        <f t="shared" si="3"/>
        <v>17</v>
      </c>
      <c r="O38" s="31" t="str">
        <f t="shared" si="10"/>
        <v/>
      </c>
      <c r="P38" s="31" t="str">
        <f t="shared" si="11"/>
        <v>Green</v>
      </c>
    </row>
    <row r="39">
      <c r="A39" s="58"/>
      <c r="B39" s="45" t="s">
        <v>118</v>
      </c>
      <c r="C39" s="58" t="str">
        <f t="shared" si="2"/>
        <v/>
      </c>
      <c r="D39" s="58">
        <f t="shared" si="3"/>
        <v>17</v>
      </c>
      <c r="O39" s="31" t="str">
        <f t="shared" si="10"/>
        <v/>
      </c>
      <c r="P39" s="31" t="str">
        <f t="shared" si="11"/>
        <v>Green</v>
      </c>
    </row>
    <row r="40">
      <c r="A40" s="58"/>
      <c r="B40" s="45" t="s">
        <v>118</v>
      </c>
      <c r="C40" s="58" t="str">
        <f t="shared" si="2"/>
        <v/>
      </c>
      <c r="D40" s="58">
        <f t="shared" si="3"/>
        <v>17</v>
      </c>
      <c r="O40" s="31" t="str">
        <f t="shared" si="10"/>
        <v/>
      </c>
      <c r="P40" s="31" t="str">
        <f t="shared" si="11"/>
        <v>Green</v>
      </c>
    </row>
    <row r="41">
      <c r="A41" s="58"/>
      <c r="B41" s="45" t="s">
        <v>118</v>
      </c>
      <c r="C41" s="58" t="str">
        <f t="shared" si="2"/>
        <v/>
      </c>
      <c r="D41" s="58">
        <f t="shared" si="3"/>
        <v>17</v>
      </c>
      <c r="O41" s="31" t="str">
        <f t="shared" si="10"/>
        <v/>
      </c>
      <c r="P41" s="31" t="str">
        <f t="shared" si="11"/>
        <v>Green</v>
      </c>
    </row>
    <row r="42">
      <c r="A42" s="58"/>
      <c r="B42" s="45" t="s">
        <v>118</v>
      </c>
      <c r="C42" s="58" t="str">
        <f t="shared" si="2"/>
        <v/>
      </c>
      <c r="D42" s="58">
        <f t="shared" si="3"/>
        <v>17</v>
      </c>
      <c r="O42" s="31" t="str">
        <f t="shared" ref="O42:O51" si="12">I25</f>
        <v/>
      </c>
      <c r="P42" s="31" t="str">
        <f t="shared" ref="P42:P51" si="13">$I$23</f>
        <v>Blue</v>
      </c>
    </row>
    <row r="43">
      <c r="A43" s="58"/>
      <c r="B43" s="45" t="s">
        <v>118</v>
      </c>
      <c r="C43" s="58" t="str">
        <f t="shared" si="2"/>
        <v/>
      </c>
      <c r="D43" s="58">
        <f t="shared" si="3"/>
        <v>17</v>
      </c>
      <c r="O43" s="31" t="str">
        <f t="shared" si="12"/>
        <v/>
      </c>
      <c r="P43" s="31" t="str">
        <f t="shared" si="13"/>
        <v>Blue</v>
      </c>
    </row>
    <row r="44">
      <c r="A44" s="58"/>
      <c r="B44" s="45" t="s">
        <v>118</v>
      </c>
      <c r="C44" s="58" t="str">
        <f t="shared" si="2"/>
        <v/>
      </c>
      <c r="D44" s="58">
        <f t="shared" si="3"/>
        <v>17</v>
      </c>
      <c r="O44" s="31" t="str">
        <f t="shared" si="12"/>
        <v/>
      </c>
      <c r="P44" s="31" t="str">
        <f t="shared" si="13"/>
        <v>Blue</v>
      </c>
    </row>
    <row r="45">
      <c r="A45" s="58"/>
      <c r="B45" s="45" t="s">
        <v>118</v>
      </c>
      <c r="C45" s="58" t="str">
        <f t="shared" si="2"/>
        <v/>
      </c>
      <c r="D45" s="58">
        <f t="shared" si="3"/>
        <v>17</v>
      </c>
      <c r="O45" s="31" t="str">
        <f t="shared" si="12"/>
        <v/>
      </c>
      <c r="P45" s="31" t="str">
        <f t="shared" si="13"/>
        <v>Blue</v>
      </c>
    </row>
    <row r="46">
      <c r="A46" s="58"/>
      <c r="B46" s="45" t="s">
        <v>118</v>
      </c>
      <c r="C46" s="58" t="str">
        <f t="shared" si="2"/>
        <v/>
      </c>
      <c r="D46" s="58">
        <f t="shared" si="3"/>
        <v>17</v>
      </c>
      <c r="O46" s="31" t="str">
        <f t="shared" si="12"/>
        <v/>
      </c>
      <c r="P46" s="31" t="str">
        <f t="shared" si="13"/>
        <v>Blue</v>
      </c>
    </row>
    <row r="47">
      <c r="A47" s="58"/>
      <c r="B47" s="45" t="s">
        <v>118</v>
      </c>
      <c r="C47" s="58" t="str">
        <f t="shared" si="2"/>
        <v/>
      </c>
      <c r="D47" s="58">
        <f t="shared" si="3"/>
        <v>17</v>
      </c>
      <c r="O47" s="31" t="str">
        <f t="shared" si="12"/>
        <v/>
      </c>
      <c r="P47" s="31" t="str">
        <f t="shared" si="13"/>
        <v>Blue</v>
      </c>
    </row>
    <row r="48">
      <c r="A48" s="58"/>
      <c r="B48" s="45" t="s">
        <v>118</v>
      </c>
      <c r="C48" s="58" t="str">
        <f t="shared" si="2"/>
        <v/>
      </c>
      <c r="D48" s="58">
        <f t="shared" si="3"/>
        <v>17</v>
      </c>
      <c r="O48" s="31" t="str">
        <f t="shared" si="12"/>
        <v/>
      </c>
      <c r="P48" s="31" t="str">
        <f t="shared" si="13"/>
        <v>Blue</v>
      </c>
    </row>
    <row r="49">
      <c r="A49" s="58"/>
      <c r="B49" s="45" t="s">
        <v>118</v>
      </c>
      <c r="C49" s="58" t="str">
        <f t="shared" si="2"/>
        <v/>
      </c>
      <c r="D49" s="58">
        <f t="shared" si="3"/>
        <v>17</v>
      </c>
      <c r="O49" s="31" t="str">
        <f t="shared" si="12"/>
        <v/>
      </c>
      <c r="P49" s="31" t="str">
        <f t="shared" si="13"/>
        <v>Blue</v>
      </c>
    </row>
    <row r="50">
      <c r="A50" s="58"/>
      <c r="B50" s="45" t="s">
        <v>118</v>
      </c>
      <c r="C50" s="58" t="str">
        <f t="shared" si="2"/>
        <v/>
      </c>
      <c r="D50" s="58">
        <f t="shared" si="3"/>
        <v>17</v>
      </c>
      <c r="O50" s="31" t="str">
        <f t="shared" si="12"/>
        <v/>
      </c>
      <c r="P50" s="31" t="str">
        <f t="shared" si="13"/>
        <v>Blue</v>
      </c>
    </row>
    <row r="51">
      <c r="A51" s="58"/>
      <c r="B51" s="45" t="s">
        <v>118</v>
      </c>
      <c r="C51" s="58" t="str">
        <f t="shared" si="2"/>
        <v/>
      </c>
      <c r="D51" s="58">
        <f t="shared" si="3"/>
        <v>17</v>
      </c>
      <c r="O51" s="31" t="str">
        <f t="shared" si="12"/>
        <v/>
      </c>
      <c r="P51" s="31" t="str">
        <f t="shared" si="13"/>
        <v>Blue</v>
      </c>
    </row>
    <row r="52">
      <c r="A52" s="58"/>
      <c r="B52" s="45" t="s">
        <v>118</v>
      </c>
      <c r="C52" s="58" t="str">
        <f t="shared" si="2"/>
        <v/>
      </c>
      <c r="D52" s="58">
        <f t="shared" si="3"/>
        <v>17</v>
      </c>
      <c r="O52" s="31" t="str">
        <f t="shared" ref="O52:O61" si="14">L25</f>
        <v/>
      </c>
      <c r="P52" s="31" t="str">
        <f t="shared" ref="P52:P61" si="15">$L$23</f>
        <v>Purple</v>
      </c>
    </row>
    <row r="53">
      <c r="O53" s="31" t="str">
        <f t="shared" si="14"/>
        <v/>
      </c>
      <c r="P53" s="31" t="str">
        <f t="shared" si="15"/>
        <v>Purple</v>
      </c>
    </row>
    <row r="54">
      <c r="O54" s="31" t="str">
        <f t="shared" si="14"/>
        <v/>
      </c>
      <c r="P54" s="31" t="str">
        <f t="shared" si="15"/>
        <v>Purple</v>
      </c>
    </row>
    <row r="55">
      <c r="O55" s="31" t="str">
        <f t="shared" si="14"/>
        <v/>
      </c>
      <c r="P55" s="31" t="str">
        <f t="shared" si="15"/>
        <v>Purple</v>
      </c>
    </row>
    <row r="56">
      <c r="O56" s="31" t="str">
        <f t="shared" si="14"/>
        <v/>
      </c>
      <c r="P56" s="31" t="str">
        <f t="shared" si="15"/>
        <v>Purple</v>
      </c>
    </row>
    <row r="57">
      <c r="O57" s="31" t="str">
        <f t="shared" si="14"/>
        <v/>
      </c>
      <c r="P57" s="31" t="str">
        <f t="shared" si="15"/>
        <v>Purple</v>
      </c>
    </row>
    <row r="58">
      <c r="O58" s="31" t="str">
        <f t="shared" si="14"/>
        <v/>
      </c>
      <c r="P58" s="31" t="str">
        <f t="shared" si="15"/>
        <v>Purple</v>
      </c>
    </row>
    <row r="59">
      <c r="O59" s="31" t="str">
        <f t="shared" si="14"/>
        <v/>
      </c>
      <c r="P59" s="31" t="str">
        <f t="shared" si="15"/>
        <v>Purple</v>
      </c>
    </row>
    <row r="60">
      <c r="O60" s="31" t="str">
        <f t="shared" si="14"/>
        <v/>
      </c>
      <c r="P60" s="31" t="str">
        <f t="shared" si="15"/>
        <v>Purple</v>
      </c>
    </row>
    <row r="61">
      <c r="O61" s="31" t="str">
        <f t="shared" si="14"/>
        <v/>
      </c>
      <c r="P61" s="31" t="str">
        <f t="shared" si="15"/>
        <v>Purple</v>
      </c>
    </row>
  </sheetData>
  <mergeCells count="1">
    <mergeCell ref="L2:O5"/>
  </mergeCells>
  <conditionalFormatting sqref="D3:D52">
    <cfRule type="cellIs" dxfId="0" priority="1" operator="equal">
      <formula>17</formula>
    </cfRule>
  </conditionalFormatting>
  <dataValidations>
    <dataValidation type="list" allowBlank="1" showErrorMessage="1" sqref="B3:B52">
      <formula1>"Yes,No"</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103</v>
      </c>
      <c r="B1" s="10" t="s">
        <v>32</v>
      </c>
      <c r="C1" s="10" t="s">
        <v>35</v>
      </c>
      <c r="D1" s="10" t="s">
        <v>38</v>
      </c>
      <c r="E1" s="10" t="s">
        <v>41</v>
      </c>
      <c r="F1" s="10" t="s">
        <v>44</v>
      </c>
      <c r="G1" s="10" t="s">
        <v>47</v>
      </c>
      <c r="H1" s="10" t="s">
        <v>50</v>
      </c>
      <c r="I1" s="10" t="s">
        <v>53</v>
      </c>
      <c r="J1" s="10" t="s">
        <v>56</v>
      </c>
      <c r="K1" s="10" t="s">
        <v>59</v>
      </c>
      <c r="L1" s="10" t="s">
        <v>62</v>
      </c>
      <c r="M1" s="10" t="s">
        <v>22</v>
      </c>
      <c r="N1" s="10" t="s">
        <v>67</v>
      </c>
      <c r="O1" s="10" t="s">
        <v>21</v>
      </c>
      <c r="P1" s="10" t="s">
        <v>72</v>
      </c>
      <c r="Q1" s="10" t="s">
        <v>75</v>
      </c>
      <c r="R1" s="10" t="s">
        <v>77</v>
      </c>
    </row>
    <row r="2">
      <c r="A2" s="39">
        <v>1.0</v>
      </c>
      <c r="B2" s="23">
        <v>27.301</v>
      </c>
      <c r="C2" s="23">
        <v>27.854</v>
      </c>
      <c r="D2" s="23">
        <v>26.593</v>
      </c>
      <c r="E2" s="23">
        <v>29.343</v>
      </c>
      <c r="F2" s="23">
        <v>28.697</v>
      </c>
      <c r="G2" s="23">
        <v>30.567</v>
      </c>
      <c r="H2" s="23">
        <v>32.927</v>
      </c>
      <c r="I2" s="23">
        <v>32.06</v>
      </c>
      <c r="J2" s="23">
        <v>38.813</v>
      </c>
      <c r="K2" s="23">
        <v>34.0</v>
      </c>
      <c r="L2" s="23">
        <v>40.725</v>
      </c>
      <c r="M2" s="23">
        <v>35.665</v>
      </c>
      <c r="N2" s="23">
        <v>41.642</v>
      </c>
      <c r="O2" s="23">
        <v>52.426</v>
      </c>
      <c r="P2" s="23">
        <v>45.07</v>
      </c>
      <c r="Q2" s="23">
        <v>45.62</v>
      </c>
      <c r="R2" s="23">
        <v>43.106</v>
      </c>
    </row>
    <row r="3">
      <c r="A3" s="40">
        <v>2.0</v>
      </c>
      <c r="B3" s="22">
        <v>18.378</v>
      </c>
      <c r="C3" s="22">
        <v>18.444</v>
      </c>
      <c r="D3" s="22">
        <v>18.355</v>
      </c>
      <c r="E3" s="22">
        <v>20.953</v>
      </c>
      <c r="F3" s="22">
        <v>18.792</v>
      </c>
      <c r="G3" s="22">
        <v>20.51</v>
      </c>
      <c r="H3" s="22">
        <v>21.542</v>
      </c>
      <c r="I3" s="22">
        <v>21.718</v>
      </c>
      <c r="J3" s="22">
        <v>24.347</v>
      </c>
      <c r="K3" s="22">
        <v>26.281</v>
      </c>
      <c r="L3" s="22">
        <v>23.319</v>
      </c>
      <c r="M3" s="22">
        <v>26.205</v>
      </c>
      <c r="N3" s="22">
        <v>24.335</v>
      </c>
      <c r="O3" s="22">
        <v>73.523</v>
      </c>
      <c r="P3" s="22">
        <v>28.32</v>
      </c>
      <c r="Q3" s="22">
        <v>31.21</v>
      </c>
    </row>
    <row r="4">
      <c r="A4" s="39">
        <v>3.0</v>
      </c>
      <c r="B4" s="23">
        <v>22.643</v>
      </c>
      <c r="C4" s="23">
        <v>21.974</v>
      </c>
      <c r="D4" s="23">
        <v>22.748</v>
      </c>
      <c r="E4" s="23">
        <v>25.087</v>
      </c>
      <c r="F4" s="23">
        <v>27.032</v>
      </c>
      <c r="G4" s="23">
        <v>25.113</v>
      </c>
      <c r="H4" s="23">
        <v>23.194</v>
      </c>
      <c r="I4" s="23">
        <v>47.429</v>
      </c>
      <c r="J4" s="23">
        <v>24.932</v>
      </c>
      <c r="K4" s="23">
        <v>20.08</v>
      </c>
      <c r="L4" s="23">
        <v>25.581</v>
      </c>
      <c r="M4" s="23">
        <v>24.623</v>
      </c>
      <c r="N4" s="23">
        <v>26.571</v>
      </c>
      <c r="O4" s="23">
        <v>25.832</v>
      </c>
      <c r="P4" s="23">
        <v>24.458</v>
      </c>
      <c r="Q4" s="23">
        <v>25.525</v>
      </c>
    </row>
    <row r="5">
      <c r="A5" s="40">
        <v>4.0</v>
      </c>
      <c r="B5" s="22">
        <v>23.694</v>
      </c>
      <c r="C5" s="22">
        <v>25.343</v>
      </c>
      <c r="D5" s="22">
        <v>21.829</v>
      </c>
      <c r="E5" s="22">
        <v>23.879</v>
      </c>
      <c r="F5" s="22">
        <v>23.775</v>
      </c>
      <c r="G5" s="22">
        <v>24.041</v>
      </c>
      <c r="H5" s="22">
        <v>23.031</v>
      </c>
      <c r="I5" s="22">
        <v>21.921</v>
      </c>
      <c r="J5" s="22">
        <v>23.336</v>
      </c>
      <c r="K5" s="22">
        <v>25.384</v>
      </c>
      <c r="L5" s="22">
        <v>24.473</v>
      </c>
      <c r="M5" s="22">
        <v>23.955</v>
      </c>
      <c r="N5" s="22">
        <v>23.97</v>
      </c>
      <c r="O5" s="22">
        <v>24.769</v>
      </c>
      <c r="P5" s="22">
        <v>24.993</v>
      </c>
      <c r="Q5" s="41">
        <v>22.769</v>
      </c>
      <c r="U5" s="10"/>
    </row>
    <row r="6">
      <c r="A6" s="39">
        <v>5.0</v>
      </c>
      <c r="B6" s="23">
        <v>20.525</v>
      </c>
      <c r="C6" s="23">
        <v>19.706</v>
      </c>
      <c r="D6" s="23">
        <v>22.624</v>
      </c>
      <c r="E6" s="23">
        <v>22.293</v>
      </c>
      <c r="F6" s="23">
        <v>22.603</v>
      </c>
      <c r="G6" s="23">
        <v>21.953</v>
      </c>
      <c r="H6" s="23">
        <v>22.578</v>
      </c>
      <c r="I6" s="23">
        <v>20.428</v>
      </c>
      <c r="J6" s="23">
        <v>22.021</v>
      </c>
      <c r="K6" s="23">
        <v>21.189</v>
      </c>
      <c r="L6" s="23">
        <v>21.334</v>
      </c>
      <c r="M6" s="23">
        <v>20.622</v>
      </c>
      <c r="N6" s="23">
        <v>24.755</v>
      </c>
      <c r="O6" s="23">
        <v>26.226</v>
      </c>
      <c r="P6" s="23">
        <v>26.197</v>
      </c>
      <c r="Q6" s="23">
        <v>30.291</v>
      </c>
      <c r="U6" s="10"/>
    </row>
    <row r="7">
      <c r="A7" s="40">
        <v>6.0</v>
      </c>
      <c r="B7" s="22">
        <v>19.109</v>
      </c>
      <c r="C7" s="22">
        <v>18.741</v>
      </c>
      <c r="D7" s="22">
        <v>19.244</v>
      </c>
      <c r="E7" s="22">
        <v>18.775</v>
      </c>
      <c r="F7" s="22">
        <v>18.412</v>
      </c>
      <c r="G7" s="41">
        <v>18.682</v>
      </c>
      <c r="H7" s="22">
        <v>25.48</v>
      </c>
      <c r="I7" s="41">
        <v>20.325</v>
      </c>
      <c r="J7" s="22">
        <v>21.882</v>
      </c>
      <c r="K7" s="22">
        <v>25.876</v>
      </c>
      <c r="L7" s="22">
        <v>21.608</v>
      </c>
      <c r="M7" s="22">
        <v>24.976</v>
      </c>
      <c r="N7" s="22">
        <v>23.527</v>
      </c>
      <c r="O7" s="22">
        <v>20.289</v>
      </c>
      <c r="P7" s="22">
        <v>26.504</v>
      </c>
      <c r="Q7" s="22">
        <v>35.682</v>
      </c>
      <c r="U7" s="10"/>
    </row>
    <row r="8">
      <c r="A8" s="39">
        <v>7.0</v>
      </c>
      <c r="B8" s="23">
        <v>22.311</v>
      </c>
      <c r="C8" s="23">
        <v>22.419</v>
      </c>
      <c r="D8" s="23">
        <v>21.935</v>
      </c>
      <c r="E8" s="23">
        <v>18.67</v>
      </c>
      <c r="F8" s="41">
        <v>18.211</v>
      </c>
      <c r="G8" s="23">
        <v>19.278</v>
      </c>
      <c r="H8" s="41">
        <v>20.429</v>
      </c>
      <c r="I8" s="23">
        <v>26.223</v>
      </c>
      <c r="J8" s="23">
        <v>32.376</v>
      </c>
      <c r="K8" s="23">
        <v>23.977</v>
      </c>
      <c r="L8" s="23">
        <v>25.25</v>
      </c>
      <c r="M8" s="23">
        <v>31.347</v>
      </c>
      <c r="N8" s="23">
        <v>28.194</v>
      </c>
      <c r="O8" s="23">
        <v>21.481</v>
      </c>
      <c r="P8" s="23">
        <v>27.947</v>
      </c>
      <c r="Q8" s="23">
        <v>23.516</v>
      </c>
      <c r="U8" s="10"/>
    </row>
    <row r="9">
      <c r="A9" s="40">
        <v>8.0</v>
      </c>
      <c r="B9" s="22">
        <v>22.365</v>
      </c>
      <c r="C9" s="22">
        <v>22.774</v>
      </c>
      <c r="D9" s="22">
        <v>21.681</v>
      </c>
      <c r="E9" s="22">
        <v>24.825</v>
      </c>
      <c r="F9" s="22">
        <v>25.307</v>
      </c>
      <c r="G9" s="22">
        <v>24.822</v>
      </c>
      <c r="H9" s="22">
        <v>23.104</v>
      </c>
      <c r="I9" s="22">
        <v>22.287</v>
      </c>
      <c r="J9" s="22">
        <v>22.333</v>
      </c>
      <c r="K9" s="22">
        <v>25.426</v>
      </c>
      <c r="L9" s="22">
        <v>22.538</v>
      </c>
      <c r="M9" s="22">
        <v>23.437</v>
      </c>
      <c r="N9" s="22">
        <v>23.969</v>
      </c>
      <c r="O9" s="22">
        <v>21.877</v>
      </c>
      <c r="P9" s="22">
        <v>26.435</v>
      </c>
      <c r="Q9" s="22">
        <v>25.11</v>
      </c>
      <c r="U9" s="10"/>
    </row>
    <row r="10">
      <c r="A10" s="39">
        <v>9.0</v>
      </c>
      <c r="B10" s="23">
        <v>19.599</v>
      </c>
      <c r="C10" s="23">
        <v>19.157</v>
      </c>
      <c r="D10" s="23">
        <v>20.059</v>
      </c>
      <c r="E10" s="23">
        <v>19.833</v>
      </c>
      <c r="F10" s="23">
        <v>20.224</v>
      </c>
      <c r="G10" s="23">
        <v>20.339</v>
      </c>
      <c r="H10" s="23">
        <v>21.344</v>
      </c>
      <c r="I10" s="23">
        <v>20.935</v>
      </c>
      <c r="J10" s="23">
        <v>21.421</v>
      </c>
      <c r="K10" s="23">
        <v>20.0</v>
      </c>
      <c r="L10" s="23">
        <v>23.23</v>
      </c>
      <c r="M10" s="23">
        <v>21.388</v>
      </c>
      <c r="N10" s="23">
        <v>23.116</v>
      </c>
      <c r="O10" s="23">
        <v>26.486</v>
      </c>
      <c r="P10" s="23">
        <v>24.608</v>
      </c>
      <c r="Q10" s="23">
        <v>24.194</v>
      </c>
      <c r="U10" s="10"/>
    </row>
    <row r="11">
      <c r="A11" s="40">
        <v>10.0</v>
      </c>
      <c r="B11" s="22">
        <v>19.062</v>
      </c>
      <c r="C11" s="22">
        <v>19.115</v>
      </c>
      <c r="D11" s="22">
        <v>19.898</v>
      </c>
      <c r="E11" s="22">
        <v>20.215</v>
      </c>
      <c r="F11" s="22">
        <v>20.295</v>
      </c>
      <c r="G11" s="22">
        <v>21.222</v>
      </c>
      <c r="H11" s="22">
        <v>22.264</v>
      </c>
      <c r="I11" s="22">
        <v>23.108</v>
      </c>
      <c r="J11" s="22">
        <v>22.492</v>
      </c>
      <c r="K11" s="22">
        <v>19.903</v>
      </c>
      <c r="L11" s="22">
        <v>21.164</v>
      </c>
      <c r="M11" s="22">
        <v>24.959</v>
      </c>
      <c r="N11" s="22">
        <v>23.356</v>
      </c>
      <c r="O11" s="22">
        <v>38.576</v>
      </c>
      <c r="P11" s="22">
        <v>27.23</v>
      </c>
      <c r="Q11" s="22">
        <v>24.445</v>
      </c>
      <c r="U11" s="10"/>
    </row>
    <row r="12">
      <c r="A12" s="39">
        <v>11.0</v>
      </c>
      <c r="B12" s="23">
        <v>18.465</v>
      </c>
      <c r="C12" s="23">
        <v>18.508</v>
      </c>
      <c r="D12" s="23">
        <v>19.821</v>
      </c>
      <c r="E12" s="23">
        <v>20.152</v>
      </c>
      <c r="F12" s="23">
        <v>20.182</v>
      </c>
      <c r="G12" s="23">
        <v>18.757</v>
      </c>
      <c r="H12" s="23">
        <v>21.872</v>
      </c>
      <c r="I12" s="23">
        <v>21.995</v>
      </c>
      <c r="J12" s="23">
        <v>23.227</v>
      </c>
      <c r="K12" s="23">
        <v>22.469</v>
      </c>
      <c r="L12" s="23">
        <v>21.05</v>
      </c>
      <c r="M12" s="23">
        <v>25.096</v>
      </c>
      <c r="N12" s="23">
        <v>23.5</v>
      </c>
      <c r="O12" s="41">
        <v>19.937</v>
      </c>
      <c r="P12" s="23">
        <v>27.902</v>
      </c>
      <c r="Q12" s="23">
        <v>27.088</v>
      </c>
      <c r="U12" s="10"/>
    </row>
    <row r="13">
      <c r="A13" s="40">
        <v>12.0</v>
      </c>
      <c r="B13" s="22">
        <v>21.63</v>
      </c>
      <c r="C13" s="22">
        <v>20.794</v>
      </c>
      <c r="D13" s="22">
        <v>21.344</v>
      </c>
      <c r="E13" s="22">
        <v>20.873</v>
      </c>
      <c r="F13" s="22">
        <v>20.909</v>
      </c>
      <c r="G13" s="22">
        <v>20.208</v>
      </c>
      <c r="H13" s="22">
        <v>22.391</v>
      </c>
      <c r="I13" s="22">
        <v>28.139</v>
      </c>
      <c r="J13" s="22">
        <v>23.869</v>
      </c>
      <c r="K13" s="22">
        <v>25.88</v>
      </c>
      <c r="L13" s="22">
        <v>24.757</v>
      </c>
      <c r="M13" s="22">
        <v>28.206</v>
      </c>
      <c r="N13" s="22">
        <v>27.158</v>
      </c>
      <c r="O13" s="22">
        <v>23.104</v>
      </c>
      <c r="P13" s="22">
        <v>29.546</v>
      </c>
      <c r="Q13" s="22">
        <v>26.736</v>
      </c>
      <c r="U13" s="10"/>
    </row>
    <row r="14">
      <c r="A14" s="39">
        <v>13.0</v>
      </c>
      <c r="B14" s="23">
        <v>18.781</v>
      </c>
      <c r="C14" s="23">
        <v>18.178</v>
      </c>
      <c r="D14" s="23">
        <v>21.153</v>
      </c>
      <c r="E14" s="23">
        <v>20.872</v>
      </c>
      <c r="F14" s="23">
        <v>20.897</v>
      </c>
      <c r="G14" s="23">
        <v>25.796</v>
      </c>
      <c r="H14" s="23">
        <v>26.457</v>
      </c>
      <c r="I14" s="23">
        <v>29.553</v>
      </c>
      <c r="J14" s="23">
        <v>32.86</v>
      </c>
      <c r="K14" s="23">
        <v>38.52</v>
      </c>
      <c r="L14" s="23">
        <v>37.849</v>
      </c>
      <c r="M14" s="23">
        <v>28.32</v>
      </c>
      <c r="N14" s="23">
        <v>26.963</v>
      </c>
      <c r="O14" s="23">
        <v>20.357</v>
      </c>
      <c r="P14" s="23">
        <v>24.832</v>
      </c>
      <c r="Q14" s="23">
        <v>23.398</v>
      </c>
      <c r="U14" s="10"/>
    </row>
    <row r="15">
      <c r="A15" s="40">
        <v>14.0</v>
      </c>
      <c r="B15" s="22">
        <v>22.6</v>
      </c>
      <c r="C15" s="22">
        <v>22.99</v>
      </c>
      <c r="D15" s="22">
        <v>25.247</v>
      </c>
      <c r="E15" s="22">
        <v>27.69</v>
      </c>
      <c r="F15" s="22">
        <v>26.644</v>
      </c>
      <c r="G15" s="22">
        <v>38.259</v>
      </c>
      <c r="H15" s="22">
        <v>28.686</v>
      </c>
      <c r="I15" s="22">
        <v>21.243</v>
      </c>
      <c r="J15" s="22">
        <v>21.417</v>
      </c>
      <c r="K15" s="22">
        <v>19.811</v>
      </c>
      <c r="L15" s="41">
        <v>20.217</v>
      </c>
      <c r="M15" s="22">
        <v>22.399</v>
      </c>
      <c r="N15" s="22">
        <v>22.916</v>
      </c>
      <c r="O15" s="22">
        <v>21.41</v>
      </c>
      <c r="P15" s="22">
        <v>26.02</v>
      </c>
      <c r="Q15" s="22">
        <v>24.9</v>
      </c>
    </row>
    <row r="16">
      <c r="A16" s="39">
        <v>15.0</v>
      </c>
      <c r="B16" s="23">
        <v>34.142</v>
      </c>
      <c r="C16" s="23">
        <v>34.39</v>
      </c>
      <c r="D16" s="23">
        <v>31.113</v>
      </c>
      <c r="E16" s="23">
        <v>26.303</v>
      </c>
      <c r="F16" s="23">
        <v>27.345</v>
      </c>
      <c r="G16" s="23">
        <v>20.078</v>
      </c>
      <c r="H16" s="23">
        <v>20.609</v>
      </c>
      <c r="I16" s="23">
        <v>21.269</v>
      </c>
      <c r="J16" s="23">
        <v>22.293</v>
      </c>
      <c r="K16" s="23">
        <v>24.837</v>
      </c>
      <c r="L16" s="23">
        <v>23.552</v>
      </c>
      <c r="M16" s="23">
        <v>20.618</v>
      </c>
      <c r="N16" s="23">
        <v>23.65</v>
      </c>
      <c r="O16" s="23">
        <v>24.103</v>
      </c>
      <c r="P16" s="23">
        <v>24.578</v>
      </c>
      <c r="Q16" s="23">
        <v>24.649</v>
      </c>
    </row>
    <row r="17">
      <c r="A17" s="40">
        <v>16.0</v>
      </c>
      <c r="B17" s="22">
        <v>19.224</v>
      </c>
      <c r="C17" s="22">
        <v>18.852</v>
      </c>
      <c r="D17" s="22">
        <v>19.638</v>
      </c>
      <c r="E17" s="22">
        <v>20.052</v>
      </c>
      <c r="F17" s="22">
        <v>20.972</v>
      </c>
      <c r="G17" s="22">
        <v>21.704</v>
      </c>
      <c r="H17" s="22">
        <v>21.642</v>
      </c>
      <c r="I17" s="22">
        <v>22.249</v>
      </c>
      <c r="J17" s="22">
        <v>21.796</v>
      </c>
      <c r="K17" s="22">
        <v>20.516</v>
      </c>
      <c r="L17" s="22">
        <v>23.324</v>
      </c>
      <c r="M17" s="22">
        <v>20.847</v>
      </c>
      <c r="N17" s="22">
        <v>22.759</v>
      </c>
      <c r="O17" s="22">
        <v>25.442</v>
      </c>
      <c r="P17" s="22">
        <v>24.957</v>
      </c>
      <c r="Q17" s="22">
        <v>25.807</v>
      </c>
    </row>
    <row r="18">
      <c r="A18" s="39">
        <v>17.0</v>
      </c>
      <c r="B18" s="23">
        <v>19.025</v>
      </c>
      <c r="C18" s="23">
        <v>17.674</v>
      </c>
      <c r="D18" s="23">
        <v>20.331</v>
      </c>
      <c r="E18" s="23">
        <v>18.756</v>
      </c>
      <c r="F18" s="23">
        <v>18.597</v>
      </c>
      <c r="G18" s="23">
        <v>19.949</v>
      </c>
      <c r="H18" s="23">
        <v>20.968</v>
      </c>
      <c r="I18" s="23">
        <v>21.927</v>
      </c>
      <c r="J18" s="23">
        <v>21.802</v>
      </c>
      <c r="K18" s="23">
        <v>21.546</v>
      </c>
      <c r="L18" s="23">
        <v>25.731</v>
      </c>
      <c r="M18" s="23">
        <v>25.027</v>
      </c>
      <c r="N18" s="23">
        <v>22.72</v>
      </c>
      <c r="O18" s="23">
        <v>23.931</v>
      </c>
      <c r="P18" s="23">
        <v>25.482</v>
      </c>
      <c r="Q18" s="23">
        <v>26.699</v>
      </c>
    </row>
    <row r="19">
      <c r="A19" s="40">
        <v>18.0</v>
      </c>
      <c r="B19" s="22">
        <v>18.371</v>
      </c>
      <c r="C19" s="22">
        <v>19.232</v>
      </c>
      <c r="D19" s="41">
        <v>17.981</v>
      </c>
      <c r="E19" s="22">
        <v>22.088</v>
      </c>
      <c r="F19" s="22">
        <v>21.774</v>
      </c>
      <c r="G19" s="22">
        <v>22.675</v>
      </c>
      <c r="H19" s="22">
        <v>20.484</v>
      </c>
      <c r="I19" s="22">
        <v>21.084</v>
      </c>
      <c r="J19" s="22">
        <v>21.646</v>
      </c>
      <c r="K19" s="22">
        <v>24.262</v>
      </c>
      <c r="L19" s="22">
        <v>21.1</v>
      </c>
      <c r="M19" s="41">
        <v>20.558</v>
      </c>
      <c r="N19" s="22">
        <v>25.606</v>
      </c>
      <c r="O19" s="22">
        <v>20.766</v>
      </c>
      <c r="P19" s="22">
        <v>28.627</v>
      </c>
      <c r="Q19" s="22">
        <v>26.484</v>
      </c>
    </row>
    <row r="20">
      <c r="A20" s="39">
        <v>19.0</v>
      </c>
      <c r="B20" s="41">
        <v>17.655</v>
      </c>
      <c r="C20" s="41">
        <v>17.368</v>
      </c>
      <c r="D20" s="23">
        <v>22.636</v>
      </c>
      <c r="E20" s="23">
        <v>24.589</v>
      </c>
      <c r="F20" s="23">
        <v>21.864</v>
      </c>
      <c r="G20" s="23">
        <v>19.97</v>
      </c>
      <c r="H20" s="23">
        <v>21.56</v>
      </c>
      <c r="I20" s="23">
        <v>24.959</v>
      </c>
      <c r="J20" s="23">
        <v>26.264</v>
      </c>
      <c r="K20" s="23">
        <v>25.386</v>
      </c>
      <c r="L20" s="23">
        <v>24.61</v>
      </c>
      <c r="M20" s="23">
        <v>24.219</v>
      </c>
      <c r="N20" s="23">
        <v>23.843</v>
      </c>
      <c r="O20" s="23">
        <v>21.814</v>
      </c>
      <c r="P20" s="23">
        <v>24.92</v>
      </c>
      <c r="Q20" s="23">
        <v>28.464</v>
      </c>
    </row>
    <row r="21">
      <c r="A21" s="40">
        <v>20.0</v>
      </c>
      <c r="B21" s="22">
        <v>19.83</v>
      </c>
      <c r="C21" s="22">
        <v>20.582</v>
      </c>
      <c r="D21" s="22">
        <v>20.101</v>
      </c>
      <c r="E21" s="22">
        <v>19.295</v>
      </c>
      <c r="F21" s="22">
        <v>21.061</v>
      </c>
      <c r="G21" s="22">
        <v>20.144</v>
      </c>
      <c r="H21" s="22">
        <v>24.381</v>
      </c>
      <c r="I21" s="22">
        <v>24.237</v>
      </c>
      <c r="J21" s="22">
        <v>25.427</v>
      </c>
      <c r="K21" s="22">
        <v>23.703</v>
      </c>
      <c r="L21" s="22">
        <v>25.813</v>
      </c>
      <c r="M21" s="22">
        <v>25.48</v>
      </c>
      <c r="N21" s="22">
        <v>23.45</v>
      </c>
      <c r="O21" s="22">
        <v>21.281</v>
      </c>
      <c r="P21" s="22">
        <v>24.584</v>
      </c>
      <c r="Q21" s="22">
        <v>24.962</v>
      </c>
    </row>
    <row r="22">
      <c r="A22" s="39">
        <v>21.0</v>
      </c>
      <c r="B22" s="23">
        <v>19.358</v>
      </c>
      <c r="C22" s="23">
        <v>19.819</v>
      </c>
      <c r="D22" s="23">
        <v>19.815</v>
      </c>
      <c r="E22" s="23">
        <v>24.945</v>
      </c>
      <c r="F22" s="23">
        <v>29.68</v>
      </c>
      <c r="G22" s="23">
        <v>33.619</v>
      </c>
      <c r="H22" s="23">
        <v>22.216</v>
      </c>
      <c r="I22" s="23">
        <v>20.816</v>
      </c>
      <c r="J22" s="23">
        <v>23.89</v>
      </c>
      <c r="K22" s="23">
        <v>34.684</v>
      </c>
      <c r="L22" s="23">
        <v>27.613</v>
      </c>
      <c r="M22" s="23">
        <v>28.589</v>
      </c>
      <c r="N22" s="23">
        <v>24.472</v>
      </c>
      <c r="O22" s="23">
        <v>22.012</v>
      </c>
      <c r="P22" s="23">
        <v>25.964</v>
      </c>
      <c r="Q22" s="23">
        <v>26.2</v>
      </c>
    </row>
    <row r="23">
      <c r="A23" s="40">
        <v>22.0</v>
      </c>
      <c r="B23" s="22">
        <v>24.889</v>
      </c>
      <c r="C23" s="22">
        <v>22.655</v>
      </c>
      <c r="D23" s="22">
        <v>19.941</v>
      </c>
      <c r="E23" s="22">
        <v>24.686</v>
      </c>
      <c r="F23" s="22">
        <v>22.863</v>
      </c>
      <c r="G23" s="22">
        <v>21.762</v>
      </c>
      <c r="H23" s="22">
        <v>21.882</v>
      </c>
      <c r="I23" s="22">
        <v>20.59</v>
      </c>
      <c r="J23" s="22">
        <v>22.192</v>
      </c>
      <c r="K23" s="22">
        <v>21.696</v>
      </c>
      <c r="L23" s="22">
        <v>23.705</v>
      </c>
      <c r="M23" s="22">
        <v>22.602</v>
      </c>
      <c r="N23" s="22">
        <v>25.809</v>
      </c>
      <c r="O23" s="22">
        <v>21.239</v>
      </c>
      <c r="P23" s="41">
        <v>24.293</v>
      </c>
      <c r="Q23" s="22">
        <v>27.882</v>
      </c>
    </row>
    <row r="24">
      <c r="A24" s="39">
        <v>23.0</v>
      </c>
      <c r="B24" s="23">
        <v>24.056</v>
      </c>
      <c r="C24" s="23">
        <v>22.492</v>
      </c>
      <c r="D24" s="23">
        <v>21.17</v>
      </c>
      <c r="E24" s="23">
        <v>19.983</v>
      </c>
      <c r="F24" s="23">
        <v>23.394</v>
      </c>
      <c r="G24" s="23">
        <v>21.928</v>
      </c>
      <c r="H24" s="23">
        <v>22.18</v>
      </c>
      <c r="I24" s="23">
        <v>21.669</v>
      </c>
      <c r="J24" s="23">
        <v>21.233</v>
      </c>
      <c r="K24" s="23">
        <v>21.849</v>
      </c>
      <c r="L24" s="23">
        <v>22.688</v>
      </c>
      <c r="M24" s="23">
        <v>23.93</v>
      </c>
      <c r="N24" s="23">
        <v>24.353</v>
      </c>
      <c r="O24" s="23">
        <v>28.049</v>
      </c>
      <c r="P24" s="23">
        <v>31.516</v>
      </c>
      <c r="Q24" s="23">
        <v>27.888</v>
      </c>
    </row>
    <row r="25">
      <c r="A25" s="40">
        <v>24.0</v>
      </c>
      <c r="B25" s="22">
        <v>18.772</v>
      </c>
      <c r="C25" s="22">
        <v>19.232</v>
      </c>
      <c r="D25" s="22">
        <v>23.537</v>
      </c>
      <c r="E25" s="22">
        <v>19.554</v>
      </c>
      <c r="F25" s="22">
        <v>19.519</v>
      </c>
      <c r="G25" s="22">
        <v>20.415</v>
      </c>
      <c r="H25" s="22">
        <v>22.015</v>
      </c>
      <c r="I25" s="22">
        <v>21.599</v>
      </c>
      <c r="J25" s="41">
        <v>21.074</v>
      </c>
      <c r="K25" s="22">
        <v>20.843</v>
      </c>
      <c r="L25" s="22">
        <v>22.179</v>
      </c>
      <c r="M25" s="22">
        <v>21.136</v>
      </c>
      <c r="N25" s="22">
        <v>23.4</v>
      </c>
      <c r="O25" s="22">
        <v>22.028</v>
      </c>
      <c r="P25" s="22">
        <v>29.47</v>
      </c>
      <c r="Q25" s="22">
        <v>25.759</v>
      </c>
    </row>
    <row r="26">
      <c r="A26" s="39">
        <v>25.0</v>
      </c>
      <c r="B26" s="23">
        <v>18.644</v>
      </c>
      <c r="C26" s="23">
        <v>18.638</v>
      </c>
      <c r="D26" s="23">
        <v>19.182</v>
      </c>
      <c r="E26" s="23">
        <v>20.692</v>
      </c>
      <c r="F26" s="23">
        <v>18.397</v>
      </c>
      <c r="G26" s="23">
        <v>21.919</v>
      </c>
      <c r="H26" s="23">
        <v>20.995</v>
      </c>
      <c r="I26" s="23">
        <v>23.183</v>
      </c>
      <c r="J26" s="23">
        <v>23.821</v>
      </c>
      <c r="K26" s="23">
        <v>32.196</v>
      </c>
      <c r="L26" s="23">
        <v>28.933</v>
      </c>
      <c r="M26" s="23">
        <v>32.056</v>
      </c>
      <c r="N26" s="23">
        <v>25.506</v>
      </c>
    </row>
    <row r="27">
      <c r="A27" s="40">
        <v>26.0</v>
      </c>
      <c r="B27" s="22">
        <v>17.999</v>
      </c>
      <c r="C27" s="22">
        <v>18.951</v>
      </c>
      <c r="D27" s="22">
        <v>18.185</v>
      </c>
      <c r="E27" s="22">
        <v>20.711</v>
      </c>
      <c r="F27" s="22">
        <v>20.144</v>
      </c>
      <c r="G27" s="22">
        <v>21.108</v>
      </c>
      <c r="H27" s="22">
        <v>21.908</v>
      </c>
      <c r="I27" s="22">
        <v>26.468</v>
      </c>
      <c r="J27" s="22">
        <v>23.481</v>
      </c>
      <c r="K27" s="41">
        <v>19.458</v>
      </c>
      <c r="L27" s="22">
        <v>27.423</v>
      </c>
      <c r="M27" s="22">
        <v>26.185</v>
      </c>
      <c r="N27" s="22">
        <v>24.804</v>
      </c>
    </row>
    <row r="28">
      <c r="A28" s="39">
        <v>27.0</v>
      </c>
      <c r="B28" s="23">
        <v>18.965</v>
      </c>
      <c r="C28" s="23">
        <v>19.292</v>
      </c>
      <c r="D28" s="23">
        <v>19.023</v>
      </c>
      <c r="E28" s="23">
        <v>19.99</v>
      </c>
      <c r="F28" s="23">
        <v>20.815</v>
      </c>
      <c r="G28" s="23">
        <v>29.226</v>
      </c>
      <c r="H28" s="23">
        <v>28.223</v>
      </c>
      <c r="I28" s="23">
        <v>26.279</v>
      </c>
      <c r="J28" s="23">
        <v>26.554</v>
      </c>
      <c r="K28" s="23">
        <v>25.058</v>
      </c>
    </row>
    <row r="29">
      <c r="A29" s="40">
        <v>28.0</v>
      </c>
      <c r="B29" s="22">
        <v>18.263</v>
      </c>
      <c r="C29" s="22">
        <v>18.222</v>
      </c>
      <c r="D29" s="22">
        <v>20.631</v>
      </c>
      <c r="E29" s="22">
        <v>26.774</v>
      </c>
      <c r="F29" s="22">
        <v>26.878</v>
      </c>
      <c r="G29" s="22">
        <v>21.473</v>
      </c>
      <c r="H29" s="22">
        <v>21.724</v>
      </c>
      <c r="I29" s="22"/>
    </row>
    <row r="30">
      <c r="A30" s="39">
        <v>29.0</v>
      </c>
      <c r="B30" s="23">
        <v>26.73</v>
      </c>
      <c r="C30" s="23">
        <v>19.141</v>
      </c>
      <c r="D30" s="23">
        <v>27.217</v>
      </c>
      <c r="E30" s="41">
        <v>18.472</v>
      </c>
      <c r="F30" s="23">
        <v>22.019</v>
      </c>
      <c r="G30" s="23">
        <v>24.86</v>
      </c>
      <c r="H30" s="23">
        <v>25.309</v>
      </c>
      <c r="I30" s="23"/>
    </row>
    <row r="31">
      <c r="A31" s="40">
        <v>30.0</v>
      </c>
      <c r="B31" s="22">
        <v>18.178</v>
      </c>
      <c r="C31" s="22">
        <v>25.139</v>
      </c>
      <c r="D31" s="22">
        <v>20.068</v>
      </c>
      <c r="E31" s="22">
        <v>27.431</v>
      </c>
      <c r="F31" s="22">
        <v>24.897</v>
      </c>
      <c r="G31" s="22"/>
      <c r="H31" s="22"/>
      <c r="I31" s="22"/>
    </row>
    <row r="32">
      <c r="A32" s="39">
        <v>31.0</v>
      </c>
      <c r="B32" s="23">
        <v>23.203</v>
      </c>
      <c r="C32" s="23">
        <v>21.847</v>
      </c>
      <c r="D32" s="23">
        <v>23.563</v>
      </c>
      <c r="E32" s="23"/>
      <c r="F32" s="23"/>
      <c r="G32" s="23"/>
      <c r="H32" s="23"/>
      <c r="I32" s="23"/>
    </row>
    <row r="33">
      <c r="A33" s="40">
        <v>32.0</v>
      </c>
      <c r="B33" s="22">
        <v>28.353</v>
      </c>
      <c r="C33" s="22"/>
      <c r="D33" s="22"/>
      <c r="E33" s="22"/>
      <c r="F33" s="22"/>
      <c r="G33" s="41"/>
      <c r="H33" s="22"/>
    </row>
    <row r="34">
      <c r="A34" s="39"/>
      <c r="B34" s="23"/>
      <c r="C34" s="23"/>
      <c r="D34" s="23"/>
      <c r="E34" s="23"/>
      <c r="F34" s="23"/>
      <c r="G34" s="23"/>
      <c r="H34" s="23"/>
    </row>
    <row r="35">
      <c r="A35" s="40"/>
      <c r="B35" s="22"/>
      <c r="C35" s="22"/>
      <c r="D35" s="22"/>
      <c r="E35" s="22"/>
      <c r="F35" s="22"/>
      <c r="G35" s="22"/>
      <c r="H35" s="41"/>
    </row>
    <row r="36">
      <c r="A36" s="39"/>
      <c r="B36" s="23"/>
      <c r="C36" s="23"/>
      <c r="D36" s="23"/>
      <c r="E36" s="23"/>
      <c r="F36" s="23"/>
      <c r="G36" s="23"/>
      <c r="H36" s="23"/>
    </row>
    <row r="37">
      <c r="A37" s="40"/>
      <c r="B37" s="22"/>
      <c r="C37" s="22"/>
      <c r="D37" s="22"/>
      <c r="E37" s="22"/>
      <c r="F37" s="22"/>
      <c r="G37" s="22"/>
    </row>
    <row r="38">
      <c r="A38" s="39"/>
      <c r="B38" s="41"/>
      <c r="C38" s="23"/>
      <c r="D38" s="23"/>
      <c r="E38" s="23"/>
      <c r="F38" s="23"/>
    </row>
    <row r="39">
      <c r="A39" s="40"/>
      <c r="B39" s="22"/>
      <c r="C39" s="22"/>
      <c r="D39" s="22"/>
      <c r="E39" s="22"/>
      <c r="F39" s="22"/>
    </row>
    <row r="40">
      <c r="A40" s="39"/>
      <c r="B40" s="23"/>
      <c r="C40" s="23"/>
      <c r="D40" s="23"/>
      <c r="E40" s="23"/>
    </row>
    <row r="41">
      <c r="A41" s="40"/>
      <c r="B41" s="22"/>
      <c r="C41" s="22"/>
      <c r="D41" s="22"/>
      <c r="E41" s="2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103</v>
      </c>
      <c r="B1" s="10" t="s">
        <v>38</v>
      </c>
      <c r="C1" s="10" t="s">
        <v>32</v>
      </c>
      <c r="D1" s="10" t="s">
        <v>41</v>
      </c>
      <c r="E1" s="10" t="s">
        <v>44</v>
      </c>
      <c r="F1" s="10" t="s">
        <v>21</v>
      </c>
      <c r="G1" s="10" t="s">
        <v>47</v>
      </c>
      <c r="H1" s="10" t="s">
        <v>67</v>
      </c>
      <c r="I1" s="10" t="s">
        <v>53</v>
      </c>
      <c r="J1" s="10" t="s">
        <v>59</v>
      </c>
      <c r="K1" s="10" t="s">
        <v>75</v>
      </c>
      <c r="L1" s="10" t="s">
        <v>50</v>
      </c>
      <c r="M1" s="10" t="s">
        <v>35</v>
      </c>
      <c r="N1" s="10" t="s">
        <v>56</v>
      </c>
      <c r="O1" s="10" t="s">
        <v>62</v>
      </c>
      <c r="P1" s="10" t="s">
        <v>72</v>
      </c>
    </row>
    <row r="2">
      <c r="A2" s="39">
        <v>1.0</v>
      </c>
      <c r="B2" s="23">
        <v>19.066</v>
      </c>
      <c r="C2" s="23">
        <v>20.476</v>
      </c>
      <c r="D2" s="23">
        <v>22.767</v>
      </c>
      <c r="E2" s="23">
        <v>21.765</v>
      </c>
      <c r="F2" s="23">
        <v>28.359</v>
      </c>
      <c r="G2" s="23">
        <v>23.549</v>
      </c>
      <c r="H2" s="23">
        <v>31.952</v>
      </c>
      <c r="I2" s="23">
        <v>26.138</v>
      </c>
      <c r="J2" s="23">
        <v>27.396</v>
      </c>
      <c r="K2" s="23">
        <v>32.6</v>
      </c>
      <c r="L2" s="23">
        <v>47.623</v>
      </c>
      <c r="M2" s="23">
        <v>20.827</v>
      </c>
      <c r="N2" s="23">
        <v>31.366</v>
      </c>
      <c r="O2" s="23">
        <v>33.369</v>
      </c>
      <c r="P2" s="23">
        <v>34.82</v>
      </c>
    </row>
    <row r="3">
      <c r="A3" s="40">
        <v>2.0</v>
      </c>
      <c r="B3" s="22">
        <v>16.829</v>
      </c>
      <c r="C3" s="22">
        <v>19.523</v>
      </c>
      <c r="D3" s="22">
        <v>19.109</v>
      </c>
      <c r="E3" s="22">
        <v>19.529</v>
      </c>
      <c r="F3" s="22">
        <v>21.488</v>
      </c>
      <c r="G3" s="22">
        <v>20.508</v>
      </c>
      <c r="H3" s="22">
        <v>24.555</v>
      </c>
      <c r="I3" s="22">
        <v>22.262</v>
      </c>
      <c r="J3" s="22">
        <v>36.134</v>
      </c>
      <c r="K3" s="22">
        <v>26.043</v>
      </c>
      <c r="L3" s="22">
        <v>20.379</v>
      </c>
      <c r="M3" s="22">
        <v>19.789</v>
      </c>
      <c r="N3" s="22">
        <v>25.81</v>
      </c>
      <c r="O3" s="22">
        <v>25.955</v>
      </c>
      <c r="P3" s="22">
        <v>54.969</v>
      </c>
    </row>
    <row r="4">
      <c r="A4" s="39">
        <v>3.0</v>
      </c>
      <c r="B4" s="23">
        <v>23.732</v>
      </c>
      <c r="C4" s="23">
        <v>23.57</v>
      </c>
      <c r="D4" s="23">
        <v>22.702</v>
      </c>
      <c r="E4" s="23">
        <v>22.76</v>
      </c>
      <c r="F4" s="23">
        <v>21.319</v>
      </c>
      <c r="G4" s="23">
        <v>20.957</v>
      </c>
      <c r="H4" s="23">
        <v>21.955</v>
      </c>
      <c r="I4" s="23">
        <v>21.421</v>
      </c>
      <c r="J4" s="23">
        <v>32.134</v>
      </c>
      <c r="K4" s="23">
        <v>23.808</v>
      </c>
      <c r="L4" s="23">
        <v>29.87</v>
      </c>
      <c r="M4" s="23">
        <v>23.392</v>
      </c>
      <c r="N4" s="23">
        <v>23.388</v>
      </c>
      <c r="O4" s="23">
        <v>25.335</v>
      </c>
      <c r="P4" s="39"/>
    </row>
    <row r="5">
      <c r="A5" s="40">
        <v>4.0</v>
      </c>
      <c r="B5" s="22">
        <v>23.367</v>
      </c>
      <c r="C5" s="22">
        <v>20.138</v>
      </c>
      <c r="D5" s="22">
        <v>31.773</v>
      </c>
      <c r="E5" s="22">
        <v>32.705</v>
      </c>
      <c r="F5" s="22">
        <v>27.939</v>
      </c>
      <c r="G5" s="22">
        <v>32.31</v>
      </c>
      <c r="H5" s="22">
        <v>23.353</v>
      </c>
      <c r="I5" s="22">
        <v>28.919</v>
      </c>
      <c r="J5" s="22">
        <v>25.162</v>
      </c>
      <c r="K5" s="22">
        <v>27.875</v>
      </c>
      <c r="L5" s="22">
        <v>23.023</v>
      </c>
      <c r="M5" s="22">
        <v>180.992</v>
      </c>
      <c r="N5" s="22">
        <v>24.012</v>
      </c>
      <c r="O5" s="22">
        <v>26.471</v>
      </c>
      <c r="P5" s="40"/>
    </row>
    <row r="6">
      <c r="A6" s="39">
        <v>5.0</v>
      </c>
      <c r="B6" s="23">
        <v>24.48</v>
      </c>
      <c r="C6" s="23">
        <v>24.698</v>
      </c>
      <c r="D6" s="23">
        <v>22.733</v>
      </c>
      <c r="E6" s="23">
        <v>23.333</v>
      </c>
      <c r="F6" s="23">
        <v>22.759</v>
      </c>
      <c r="G6" s="23">
        <v>23.144</v>
      </c>
      <c r="H6" s="23">
        <v>21.73</v>
      </c>
      <c r="I6" s="23">
        <v>22.806</v>
      </c>
      <c r="J6" s="23">
        <v>21.801</v>
      </c>
      <c r="K6" s="23">
        <v>24.412</v>
      </c>
      <c r="L6" s="23">
        <v>20.604</v>
      </c>
      <c r="M6" s="23">
        <v>20.514</v>
      </c>
      <c r="N6" s="23">
        <v>28.232</v>
      </c>
      <c r="O6" s="23">
        <v>23.03</v>
      </c>
      <c r="P6" s="39"/>
    </row>
    <row r="7">
      <c r="A7" s="40">
        <v>6.0</v>
      </c>
      <c r="B7" s="22">
        <v>20.237</v>
      </c>
      <c r="C7" s="22">
        <v>20.691</v>
      </c>
      <c r="D7" s="22">
        <v>18.415</v>
      </c>
      <c r="E7" s="41">
        <v>18.011</v>
      </c>
      <c r="F7" s="22">
        <v>21.93</v>
      </c>
      <c r="G7" s="22">
        <v>19.873</v>
      </c>
      <c r="H7" s="22">
        <v>22.344</v>
      </c>
      <c r="I7" s="22">
        <v>21.84</v>
      </c>
      <c r="J7" s="22">
        <v>20.809</v>
      </c>
      <c r="K7" s="22">
        <v>23.258</v>
      </c>
      <c r="L7" s="22">
        <v>20.421</v>
      </c>
      <c r="M7" s="22">
        <v>24.023</v>
      </c>
      <c r="N7" s="22">
        <v>23.755</v>
      </c>
      <c r="O7" s="22">
        <v>21.282</v>
      </c>
      <c r="P7" s="40"/>
    </row>
    <row r="8">
      <c r="A8" s="39">
        <v>7.0</v>
      </c>
      <c r="B8" s="23">
        <v>18.018</v>
      </c>
      <c r="C8" s="23">
        <v>18.183</v>
      </c>
      <c r="D8" s="23">
        <v>19.538</v>
      </c>
      <c r="E8" s="23">
        <v>19.369</v>
      </c>
      <c r="F8" s="23">
        <v>21.024</v>
      </c>
      <c r="G8" s="23">
        <v>19.422</v>
      </c>
      <c r="H8" s="23">
        <v>22.627</v>
      </c>
      <c r="I8" s="41">
        <v>20.616</v>
      </c>
      <c r="J8" s="41">
        <v>20.515</v>
      </c>
      <c r="K8" s="23">
        <v>23.203</v>
      </c>
      <c r="L8" s="41">
        <v>20.316</v>
      </c>
      <c r="M8" s="23">
        <v>21.433</v>
      </c>
      <c r="N8" s="23">
        <v>23.679</v>
      </c>
      <c r="O8" s="41">
        <v>20.382</v>
      </c>
      <c r="P8" s="39"/>
    </row>
    <row r="9">
      <c r="A9" s="40">
        <v>8.0</v>
      </c>
      <c r="B9" s="22">
        <v>19.03</v>
      </c>
      <c r="C9" s="22">
        <v>18.374</v>
      </c>
      <c r="D9" s="22">
        <v>21.091</v>
      </c>
      <c r="E9" s="22">
        <v>21.14</v>
      </c>
      <c r="F9" s="22">
        <v>21.177</v>
      </c>
      <c r="G9" s="22">
        <v>21.179</v>
      </c>
      <c r="H9" s="22">
        <v>21.398</v>
      </c>
      <c r="I9" s="22">
        <v>21.644</v>
      </c>
      <c r="J9" s="22">
        <v>21.578</v>
      </c>
      <c r="K9" s="22">
        <v>23.294</v>
      </c>
      <c r="L9" s="22">
        <v>22.065</v>
      </c>
      <c r="M9" s="22">
        <v>20.097</v>
      </c>
      <c r="N9" s="41">
        <v>23.268</v>
      </c>
      <c r="O9" s="22">
        <v>20.974</v>
      </c>
      <c r="P9" s="40"/>
    </row>
    <row r="10">
      <c r="A10" s="39">
        <v>9.0</v>
      </c>
      <c r="B10" s="23">
        <v>20.114</v>
      </c>
      <c r="C10" s="23">
        <v>20.431</v>
      </c>
      <c r="D10" s="23">
        <v>18.542</v>
      </c>
      <c r="E10" s="23">
        <v>18.354</v>
      </c>
      <c r="F10" s="23">
        <v>21.289</v>
      </c>
      <c r="G10" s="23">
        <v>21.195</v>
      </c>
      <c r="H10" s="23">
        <v>21.856</v>
      </c>
      <c r="I10" s="23">
        <v>20.964</v>
      </c>
      <c r="J10" s="23">
        <v>23.53</v>
      </c>
      <c r="K10" s="41">
        <v>22.939</v>
      </c>
      <c r="L10" s="23">
        <v>21.9</v>
      </c>
      <c r="M10" s="23">
        <v>23.556</v>
      </c>
      <c r="N10" s="23">
        <v>24.4</v>
      </c>
      <c r="O10" s="23">
        <v>21.306</v>
      </c>
      <c r="P10" s="39"/>
    </row>
    <row r="11">
      <c r="A11" s="40">
        <v>10.0</v>
      </c>
      <c r="B11" s="22">
        <v>20.195</v>
      </c>
      <c r="C11" s="22">
        <v>19.88</v>
      </c>
      <c r="D11" s="22">
        <v>18.679</v>
      </c>
      <c r="E11" s="22">
        <v>18.721</v>
      </c>
      <c r="F11" s="22">
        <v>22.285</v>
      </c>
      <c r="G11" s="22">
        <v>19.629</v>
      </c>
      <c r="H11" s="41">
        <v>21.094</v>
      </c>
      <c r="I11" s="22">
        <v>23.385</v>
      </c>
      <c r="J11" s="22">
        <v>24.649</v>
      </c>
      <c r="K11" s="22">
        <v>23.147</v>
      </c>
      <c r="L11" s="22">
        <v>21.946</v>
      </c>
      <c r="M11" s="22">
        <v>23.036</v>
      </c>
      <c r="N11" s="22">
        <v>25.533</v>
      </c>
      <c r="O11" s="22">
        <v>20.533</v>
      </c>
      <c r="P11" s="40"/>
    </row>
    <row r="12">
      <c r="A12" s="39">
        <v>11.0</v>
      </c>
      <c r="B12" s="23">
        <v>21.524</v>
      </c>
      <c r="C12" s="23">
        <v>22.144</v>
      </c>
      <c r="D12" s="23">
        <v>18.429</v>
      </c>
      <c r="E12" s="23">
        <v>18.477</v>
      </c>
      <c r="F12" s="23">
        <v>21.884</v>
      </c>
      <c r="G12" s="23">
        <v>19.956</v>
      </c>
      <c r="H12" s="23">
        <v>23.14</v>
      </c>
      <c r="I12" s="23">
        <v>24.489</v>
      </c>
      <c r="J12" s="23">
        <v>33.359</v>
      </c>
      <c r="K12" s="23">
        <v>23.847</v>
      </c>
      <c r="L12" s="23">
        <v>20.492</v>
      </c>
      <c r="M12" s="23">
        <v>19.063</v>
      </c>
      <c r="N12" s="23">
        <v>49.63</v>
      </c>
      <c r="O12" s="23">
        <v>20.472</v>
      </c>
      <c r="P12" s="39"/>
    </row>
    <row r="13">
      <c r="A13" s="40">
        <v>12.0</v>
      </c>
      <c r="B13" s="22">
        <v>19.41</v>
      </c>
      <c r="C13" s="22">
        <v>19.139</v>
      </c>
      <c r="D13" s="22">
        <v>20.598</v>
      </c>
      <c r="E13" s="22">
        <v>20.573</v>
      </c>
      <c r="F13" s="22">
        <v>20.863</v>
      </c>
      <c r="G13" s="41">
        <v>19.386</v>
      </c>
      <c r="H13" s="22">
        <v>24.648</v>
      </c>
      <c r="I13" s="22">
        <v>25.475</v>
      </c>
      <c r="J13" s="22">
        <v>20.523</v>
      </c>
      <c r="K13" s="22">
        <v>23.349</v>
      </c>
      <c r="L13" s="22">
        <v>21.864</v>
      </c>
      <c r="M13" s="22">
        <v>20.791</v>
      </c>
      <c r="N13" s="22">
        <v>50.186</v>
      </c>
      <c r="O13" s="22">
        <v>28.816</v>
      </c>
      <c r="P13" s="40"/>
    </row>
    <row r="14">
      <c r="A14" s="39">
        <v>13.0</v>
      </c>
      <c r="B14" s="23">
        <v>17.757</v>
      </c>
      <c r="C14" s="41">
        <v>17.887</v>
      </c>
      <c r="D14" s="23">
        <v>24.18</v>
      </c>
      <c r="E14" s="23">
        <v>24.145</v>
      </c>
      <c r="F14" s="23">
        <v>20.63</v>
      </c>
      <c r="G14" s="23">
        <v>27.285</v>
      </c>
      <c r="H14" s="23">
        <v>22.843</v>
      </c>
      <c r="I14" s="23">
        <v>23.919</v>
      </c>
      <c r="J14" s="23">
        <v>22.839</v>
      </c>
      <c r="K14" s="23">
        <v>24.054</v>
      </c>
      <c r="L14" s="23">
        <v>21.102</v>
      </c>
      <c r="M14" s="23">
        <v>19.061</v>
      </c>
      <c r="N14" s="23">
        <v>23.859</v>
      </c>
      <c r="O14" s="23">
        <v>23.786</v>
      </c>
      <c r="P14" s="39"/>
    </row>
    <row r="15">
      <c r="A15" s="40">
        <v>14.0</v>
      </c>
      <c r="B15" s="22">
        <v>24.866</v>
      </c>
      <c r="C15" s="22">
        <v>23.909</v>
      </c>
      <c r="D15" s="22">
        <v>19.036</v>
      </c>
      <c r="E15" s="22">
        <v>19.378</v>
      </c>
      <c r="F15" s="22">
        <v>19.49</v>
      </c>
      <c r="G15" s="22">
        <v>22.128</v>
      </c>
      <c r="H15" s="22">
        <v>22.778</v>
      </c>
      <c r="I15" s="22">
        <v>23.057</v>
      </c>
      <c r="J15" s="22">
        <v>25.212</v>
      </c>
      <c r="K15" s="22">
        <v>23.676</v>
      </c>
      <c r="L15" s="22">
        <v>20.547</v>
      </c>
      <c r="M15" s="22">
        <v>21.91</v>
      </c>
      <c r="N15" s="22">
        <v>108.448</v>
      </c>
      <c r="O15" s="22">
        <v>34.587</v>
      </c>
      <c r="P15" s="40"/>
    </row>
    <row r="16">
      <c r="A16" s="39">
        <v>15.0</v>
      </c>
      <c r="B16" s="23">
        <v>20.684</v>
      </c>
      <c r="C16" s="23">
        <v>20.874</v>
      </c>
      <c r="D16" s="41">
        <v>18.215</v>
      </c>
      <c r="E16" s="23">
        <v>18.449</v>
      </c>
      <c r="F16" s="23">
        <v>20.431</v>
      </c>
      <c r="G16" s="23">
        <v>20.53</v>
      </c>
      <c r="H16" s="23">
        <v>22.0</v>
      </c>
      <c r="I16" s="23">
        <v>22.973</v>
      </c>
      <c r="J16" s="23">
        <v>23.349</v>
      </c>
      <c r="K16" s="23">
        <v>23.243</v>
      </c>
      <c r="L16" s="23">
        <v>24.056</v>
      </c>
      <c r="M16" s="23">
        <v>19.663</v>
      </c>
      <c r="N16" s="23">
        <v>25.352</v>
      </c>
      <c r="O16" s="23">
        <v>23.371</v>
      </c>
      <c r="P16" s="39"/>
    </row>
    <row r="17">
      <c r="A17" s="40">
        <v>16.0</v>
      </c>
      <c r="B17" s="22">
        <v>19.805</v>
      </c>
      <c r="C17" s="22">
        <v>18.976</v>
      </c>
      <c r="D17" s="22">
        <v>20.034</v>
      </c>
      <c r="E17" s="22">
        <v>19.562</v>
      </c>
      <c r="F17" s="22">
        <v>23.674</v>
      </c>
      <c r="G17" s="22">
        <v>24.226</v>
      </c>
      <c r="H17" s="22">
        <v>22.082</v>
      </c>
      <c r="I17" s="22">
        <v>21.289</v>
      </c>
      <c r="J17" s="22">
        <v>26.81</v>
      </c>
      <c r="K17" s="22">
        <v>24.086</v>
      </c>
      <c r="L17" s="22">
        <v>23.412</v>
      </c>
      <c r="M17" s="22">
        <v>19.442</v>
      </c>
      <c r="N17" s="22">
        <v>25.954</v>
      </c>
      <c r="O17" s="40"/>
      <c r="P17" s="40"/>
    </row>
    <row r="18">
      <c r="A18" s="39">
        <v>17.0</v>
      </c>
      <c r="B18" s="23">
        <v>20.56</v>
      </c>
      <c r="C18" s="23">
        <v>20.555</v>
      </c>
      <c r="D18" s="23">
        <v>20.915</v>
      </c>
      <c r="E18" s="23">
        <v>20.755</v>
      </c>
      <c r="F18" s="23">
        <v>23.766</v>
      </c>
      <c r="G18" s="23">
        <v>22.835</v>
      </c>
      <c r="H18" s="23">
        <v>22.298</v>
      </c>
      <c r="I18" s="23">
        <v>22.186</v>
      </c>
      <c r="J18" s="23">
        <v>26.523</v>
      </c>
      <c r="K18" s="23">
        <v>24.943</v>
      </c>
      <c r="L18" s="23">
        <v>27.259</v>
      </c>
      <c r="M18" s="23">
        <v>20.298</v>
      </c>
      <c r="N18" s="23">
        <v>25.346</v>
      </c>
      <c r="O18" s="39"/>
      <c r="P18" s="39"/>
    </row>
    <row r="19">
      <c r="A19" s="40">
        <v>18.0</v>
      </c>
      <c r="B19" s="22">
        <v>19.297</v>
      </c>
      <c r="C19" s="22">
        <v>19.189</v>
      </c>
      <c r="D19" s="22">
        <v>22.807</v>
      </c>
      <c r="E19" s="22">
        <v>22.851</v>
      </c>
      <c r="F19" s="22">
        <v>26.878</v>
      </c>
      <c r="G19" s="22">
        <v>20.923</v>
      </c>
      <c r="H19" s="22">
        <v>21.911</v>
      </c>
      <c r="I19" s="22">
        <v>23.022</v>
      </c>
      <c r="J19" s="22">
        <v>21.211</v>
      </c>
      <c r="K19" s="22">
        <v>24.493</v>
      </c>
      <c r="L19" s="22">
        <v>24.841</v>
      </c>
      <c r="M19" s="22">
        <v>20.601</v>
      </c>
      <c r="N19" s="22">
        <v>62.152</v>
      </c>
      <c r="O19" s="40"/>
      <c r="P19" s="40"/>
    </row>
    <row r="20">
      <c r="A20" s="39">
        <v>19.0</v>
      </c>
      <c r="B20" s="23">
        <v>17.834</v>
      </c>
      <c r="C20" s="23">
        <v>17.941</v>
      </c>
      <c r="D20" s="23">
        <v>26.436</v>
      </c>
      <c r="E20" s="23">
        <v>26.445</v>
      </c>
      <c r="F20" s="23">
        <v>25.896</v>
      </c>
      <c r="G20" s="23">
        <v>20.62</v>
      </c>
      <c r="H20" s="23">
        <v>21.416</v>
      </c>
      <c r="I20" s="23">
        <v>20.669</v>
      </c>
      <c r="J20" s="23">
        <v>21.973</v>
      </c>
      <c r="K20" s="23">
        <v>25.248</v>
      </c>
      <c r="L20" s="23">
        <v>21.382</v>
      </c>
      <c r="M20" s="23">
        <v>19.86</v>
      </c>
      <c r="N20" s="39"/>
      <c r="O20" s="39"/>
      <c r="P20" s="39"/>
    </row>
    <row r="21">
      <c r="A21" s="40">
        <v>20.0</v>
      </c>
      <c r="B21" s="22">
        <v>20.417</v>
      </c>
      <c r="C21" s="22">
        <v>20.78</v>
      </c>
      <c r="D21" s="22">
        <v>19.89</v>
      </c>
      <c r="E21" s="22">
        <v>20.974</v>
      </c>
      <c r="F21" s="22">
        <v>20.536</v>
      </c>
      <c r="G21" s="22">
        <v>20.9</v>
      </c>
      <c r="H21" s="22">
        <v>22.64</v>
      </c>
      <c r="I21" s="22">
        <v>22.374</v>
      </c>
      <c r="J21" s="22">
        <v>21.47</v>
      </c>
      <c r="K21" s="22">
        <v>23.984</v>
      </c>
      <c r="L21" s="22">
        <v>21.59</v>
      </c>
      <c r="M21" s="41">
        <v>19.031</v>
      </c>
      <c r="N21" s="40"/>
      <c r="O21" s="40"/>
      <c r="P21" s="40"/>
    </row>
    <row r="22">
      <c r="A22" s="39">
        <v>21.0</v>
      </c>
      <c r="B22" s="23">
        <v>21.897</v>
      </c>
      <c r="C22" s="23">
        <v>22.796</v>
      </c>
      <c r="D22" s="23">
        <v>19.123</v>
      </c>
      <c r="E22" s="23">
        <v>18.263</v>
      </c>
      <c r="F22" s="23">
        <v>21.034</v>
      </c>
      <c r="G22" s="23">
        <v>20.014</v>
      </c>
      <c r="H22" s="23">
        <v>21.716</v>
      </c>
      <c r="I22" s="23">
        <v>21.71</v>
      </c>
      <c r="J22" s="23">
        <v>23.113</v>
      </c>
      <c r="K22" s="23">
        <v>23.663</v>
      </c>
      <c r="L22" s="23">
        <v>21.944</v>
      </c>
      <c r="M22" s="23">
        <v>21.194</v>
      </c>
      <c r="N22" s="39"/>
      <c r="O22" s="39"/>
      <c r="P22" s="39"/>
    </row>
    <row r="23">
      <c r="A23" s="40">
        <v>22.0</v>
      </c>
      <c r="B23" s="22">
        <v>17.735</v>
      </c>
      <c r="C23" s="22">
        <v>17.91</v>
      </c>
      <c r="D23" s="22">
        <v>18.777</v>
      </c>
      <c r="E23" s="22">
        <v>18.922</v>
      </c>
      <c r="F23" s="22">
        <v>20.118</v>
      </c>
      <c r="G23" s="22">
        <v>22.05</v>
      </c>
      <c r="H23" s="22">
        <v>21.391</v>
      </c>
      <c r="I23" s="22">
        <v>22.26</v>
      </c>
      <c r="J23" s="22">
        <v>23.546</v>
      </c>
      <c r="K23" s="22">
        <v>24.978</v>
      </c>
      <c r="L23" s="22">
        <v>22.921</v>
      </c>
      <c r="M23" s="22">
        <v>27.379</v>
      </c>
      <c r="N23" s="40"/>
      <c r="O23" s="40"/>
      <c r="P23" s="40"/>
    </row>
    <row r="24">
      <c r="A24" s="39">
        <v>23.0</v>
      </c>
      <c r="B24" s="23">
        <v>17.95</v>
      </c>
      <c r="C24" s="23">
        <v>18.27</v>
      </c>
      <c r="D24" s="23">
        <v>19.189</v>
      </c>
      <c r="E24" s="23">
        <v>18.856</v>
      </c>
      <c r="F24" s="23">
        <v>20.486</v>
      </c>
      <c r="G24" s="23">
        <v>21.85</v>
      </c>
      <c r="H24" s="23">
        <v>22.94</v>
      </c>
      <c r="I24" s="23">
        <v>25.476</v>
      </c>
      <c r="J24" s="23">
        <v>23.809</v>
      </c>
      <c r="K24" s="23">
        <v>32.552</v>
      </c>
      <c r="L24" s="23">
        <v>21.262</v>
      </c>
      <c r="M24" s="39"/>
      <c r="N24" s="39"/>
      <c r="O24" s="39"/>
      <c r="P24" s="39"/>
    </row>
    <row r="25">
      <c r="A25" s="40">
        <v>24.0</v>
      </c>
      <c r="B25" s="44">
        <v>26.37</v>
      </c>
      <c r="C25" s="22">
        <v>18.532</v>
      </c>
      <c r="D25" s="22">
        <v>19.221</v>
      </c>
      <c r="E25" s="22">
        <v>19.732</v>
      </c>
      <c r="F25" s="22">
        <v>23.616</v>
      </c>
      <c r="G25" s="22">
        <v>23.91</v>
      </c>
      <c r="H25" s="22">
        <v>23.325</v>
      </c>
      <c r="I25" s="22">
        <v>21.577</v>
      </c>
      <c r="J25" s="22">
        <v>23.38</v>
      </c>
      <c r="K25" s="22">
        <v>31.529</v>
      </c>
      <c r="L25" s="22">
        <v>22.743</v>
      </c>
      <c r="M25" s="40"/>
      <c r="N25" s="40"/>
      <c r="O25" s="40"/>
      <c r="P25" s="40"/>
    </row>
    <row r="26">
      <c r="A26" s="39">
        <v>25.0</v>
      </c>
      <c r="B26" s="44">
        <v>26.37</v>
      </c>
      <c r="C26" s="23">
        <v>19.066</v>
      </c>
      <c r="D26" s="23">
        <v>19.062</v>
      </c>
      <c r="E26" s="23">
        <v>22.166</v>
      </c>
      <c r="F26" s="23">
        <v>23.714</v>
      </c>
      <c r="G26" s="23">
        <v>20.902</v>
      </c>
      <c r="H26" s="23">
        <v>24.603</v>
      </c>
      <c r="I26" s="23">
        <v>23.921</v>
      </c>
      <c r="J26" s="23">
        <v>25.495</v>
      </c>
      <c r="K26" s="23">
        <v>24.153</v>
      </c>
      <c r="L26" s="39"/>
      <c r="M26" s="39"/>
      <c r="N26" s="39"/>
      <c r="O26" s="39"/>
      <c r="P26" s="39"/>
    </row>
    <row r="27">
      <c r="A27" s="40">
        <v>26.0</v>
      </c>
      <c r="B27" s="44">
        <v>26.37</v>
      </c>
      <c r="C27" s="22">
        <v>24.057</v>
      </c>
      <c r="D27" s="22">
        <v>21.29</v>
      </c>
      <c r="E27" s="22">
        <v>18.972</v>
      </c>
      <c r="F27" s="22">
        <v>21.518</v>
      </c>
      <c r="G27" s="22">
        <v>23.159</v>
      </c>
      <c r="H27" s="22">
        <v>23.316</v>
      </c>
      <c r="I27" s="22">
        <v>23.486</v>
      </c>
      <c r="J27" s="40"/>
      <c r="K27" s="40"/>
      <c r="L27" s="40"/>
      <c r="M27" s="40"/>
      <c r="N27" s="40"/>
      <c r="O27" s="40"/>
      <c r="P27" s="40"/>
    </row>
    <row r="28">
      <c r="A28" s="39">
        <v>27.0</v>
      </c>
      <c r="B28" s="44">
        <v>13.19</v>
      </c>
      <c r="C28" s="23">
        <v>18.43</v>
      </c>
      <c r="D28" s="23">
        <v>21.406</v>
      </c>
      <c r="E28" s="23">
        <v>23.177</v>
      </c>
      <c r="F28" s="23">
        <v>20.873</v>
      </c>
      <c r="G28" s="23">
        <v>20.428</v>
      </c>
      <c r="H28" s="23">
        <v>21.956</v>
      </c>
      <c r="I28" s="23">
        <v>27.643</v>
      </c>
      <c r="J28" s="39"/>
      <c r="K28" s="39"/>
      <c r="L28" s="39"/>
      <c r="M28" s="39"/>
      <c r="N28" s="39"/>
      <c r="O28" s="39"/>
      <c r="P28" s="39"/>
    </row>
    <row r="29">
      <c r="A29" s="40">
        <v>28.0</v>
      </c>
      <c r="B29" s="44">
        <v>13.19</v>
      </c>
      <c r="C29" s="22">
        <v>23.536</v>
      </c>
      <c r="D29" s="22">
        <v>20.457</v>
      </c>
      <c r="E29" s="22">
        <v>20.761</v>
      </c>
      <c r="F29" s="22">
        <v>23.739</v>
      </c>
      <c r="G29" s="22">
        <v>24.533</v>
      </c>
      <c r="H29" s="40"/>
      <c r="I29" s="40"/>
      <c r="J29" s="40"/>
      <c r="K29" s="40"/>
      <c r="L29" s="40"/>
      <c r="M29" s="40"/>
      <c r="N29" s="40"/>
      <c r="O29" s="40"/>
      <c r="P29" s="40"/>
    </row>
    <row r="30">
      <c r="A30" s="39">
        <v>29.0</v>
      </c>
      <c r="B30" s="23">
        <v>20.341</v>
      </c>
      <c r="C30" s="23">
        <v>20.403</v>
      </c>
      <c r="D30" s="23">
        <v>18.712</v>
      </c>
      <c r="E30" s="23">
        <v>19.556</v>
      </c>
      <c r="F30" s="39"/>
      <c r="G30" s="39"/>
      <c r="H30" s="39"/>
      <c r="I30" s="39"/>
      <c r="J30" s="39"/>
      <c r="K30" s="39"/>
      <c r="L30" s="39"/>
      <c r="M30" s="39"/>
      <c r="N30" s="39"/>
      <c r="O30" s="39"/>
      <c r="P30" s="39"/>
    </row>
    <row r="31">
      <c r="A31" s="40">
        <v>30.0</v>
      </c>
      <c r="B31" s="22">
        <v>21.98</v>
      </c>
      <c r="C31" s="22">
        <v>21.847</v>
      </c>
      <c r="D31" s="22">
        <v>23.219</v>
      </c>
      <c r="E31" s="22">
        <v>21.51</v>
      </c>
      <c r="F31" s="40"/>
      <c r="G31" s="40"/>
      <c r="H31" s="40"/>
      <c r="I31" s="40"/>
      <c r="J31" s="40"/>
      <c r="K31" s="40"/>
      <c r="L31" s="40"/>
      <c r="M31" s="40"/>
      <c r="N31" s="40"/>
      <c r="O31" s="40"/>
      <c r="P31" s="40"/>
    </row>
    <row r="32">
      <c r="A32" s="39"/>
      <c r="B32" s="39"/>
      <c r="C32" s="39"/>
      <c r="D32" s="39"/>
      <c r="E32" s="39"/>
      <c r="F32" s="39"/>
      <c r="G32" s="39"/>
      <c r="H32" s="39"/>
      <c r="I32" s="39"/>
      <c r="J32" s="39"/>
      <c r="K32" s="39"/>
      <c r="L32" s="39"/>
      <c r="M32" s="39"/>
      <c r="N32" s="39"/>
      <c r="O32" s="39"/>
      <c r="P32" s="39"/>
    </row>
    <row r="33">
      <c r="A33" s="40"/>
      <c r="B33" s="22"/>
      <c r="C33" s="22"/>
      <c r="D33" s="22"/>
      <c r="E33" s="22"/>
      <c r="F33" s="22"/>
      <c r="G33" s="22"/>
      <c r="H33" s="22"/>
      <c r="I33" s="22"/>
      <c r="K33" s="22"/>
    </row>
    <row r="34">
      <c r="A34" s="39"/>
      <c r="B34" s="23"/>
      <c r="C34" s="23"/>
      <c r="D34" s="23"/>
      <c r="E34" s="23"/>
      <c r="F34" s="23"/>
      <c r="G34" s="23"/>
      <c r="H34" s="23"/>
      <c r="I34" s="23"/>
      <c r="K34" s="23"/>
    </row>
    <row r="35">
      <c r="A35" s="40"/>
      <c r="B35" s="22"/>
      <c r="C35" s="22"/>
      <c r="D35" s="22"/>
      <c r="E35" s="22"/>
      <c r="F35" s="22"/>
      <c r="G35" s="22"/>
      <c r="H35" s="22"/>
      <c r="I35" s="22"/>
      <c r="K35" s="22"/>
    </row>
    <row r="36">
      <c r="A36" s="39"/>
      <c r="B36" s="23"/>
      <c r="C36" s="23"/>
      <c r="D36" s="23"/>
      <c r="E36" s="23"/>
      <c r="F36" s="23"/>
      <c r="G36" s="23"/>
      <c r="H36" s="23"/>
      <c r="I36" s="23"/>
      <c r="K36" s="23"/>
    </row>
    <row r="37">
      <c r="A37" s="40"/>
      <c r="B37" s="22"/>
      <c r="C37" s="22"/>
      <c r="D37" s="22"/>
      <c r="E37" s="22"/>
      <c r="F37" s="22"/>
      <c r="G37" s="22"/>
      <c r="H37" s="22"/>
      <c r="I37" s="22"/>
      <c r="K37" s="22"/>
    </row>
    <row r="38">
      <c r="A38" s="39"/>
      <c r="B38" s="23"/>
      <c r="C38" s="23"/>
      <c r="D38" s="23"/>
      <c r="E38" s="23"/>
      <c r="F38" s="23"/>
      <c r="G38" s="23"/>
      <c r="H38" s="23"/>
      <c r="I38" s="23"/>
      <c r="K38" s="23"/>
    </row>
    <row r="39">
      <c r="A39" s="40"/>
      <c r="B39" s="22"/>
      <c r="C39" s="22"/>
      <c r="D39" s="22"/>
      <c r="E39" s="22"/>
      <c r="F39" s="22"/>
      <c r="G39" s="22"/>
      <c r="H39" s="22"/>
      <c r="I39" s="22"/>
      <c r="K39" s="22"/>
    </row>
    <row r="40">
      <c r="A40" s="39"/>
      <c r="B40" s="23"/>
      <c r="C40" s="23"/>
      <c r="D40" s="23"/>
      <c r="E40" s="23"/>
    </row>
    <row r="41">
      <c r="A41" s="40"/>
      <c r="B41" s="22"/>
      <c r="C41" s="22"/>
    </row>
  </sheetData>
  <drawing r:id="rId1"/>
</worksheet>
</file>