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485" yWindow="-165" windowWidth="11685" windowHeight="11760" activeTab="7"/>
  </bookViews>
  <sheets>
    <sheet name="Patch1" sheetId="1" r:id="rId1"/>
    <sheet name="Patch2" sheetId="4" r:id="rId2"/>
    <sheet name="Patch3" sheetId="5" r:id="rId3"/>
    <sheet name="Patch5" sheetId="9" r:id="rId4"/>
    <sheet name="Patch4" sheetId="8" r:id="rId5"/>
    <sheet name="Patch4_spec" sheetId="6" r:id="rId6"/>
    <sheet name="Patch5_spec" sheetId="7" r:id="rId7"/>
    <sheet name="final ini" sheetId="10" r:id="rId8"/>
  </sheets>
  <calcPr calcId="145621"/>
</workbook>
</file>

<file path=xl/calcChain.xml><?xml version="1.0" encoding="utf-8"?>
<calcChain xmlns="http://schemas.openxmlformats.org/spreadsheetml/2006/main">
  <c r="B7" i="9" l="1"/>
  <c r="A98" i="10" s="1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94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71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48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26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3" i="10"/>
  <c r="E4" i="10"/>
  <c r="E5" i="10"/>
  <c r="E6" i="10"/>
  <c r="E7" i="10"/>
  <c r="E8" i="10"/>
  <c r="E9" i="10"/>
  <c r="E10" i="10"/>
  <c r="E11" i="10"/>
  <c r="E12" i="10"/>
  <c r="B95" i="10"/>
  <c r="B96" i="10"/>
  <c r="B97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94" i="10"/>
  <c r="B72" i="10"/>
  <c r="B73" i="10"/>
  <c r="B74" i="10"/>
  <c r="B75" i="10"/>
  <c r="B76" i="10"/>
  <c r="B77" i="10"/>
  <c r="B78" i="10"/>
  <c r="B84" i="10"/>
  <c r="B85" i="10"/>
  <c r="B86" i="10"/>
  <c r="B88" i="10"/>
  <c r="B89" i="10"/>
  <c r="B90" i="10"/>
  <c r="B92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48" i="10"/>
  <c r="B27" i="10"/>
  <c r="B28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25" i="10"/>
  <c r="B26" i="10"/>
  <c r="B13" i="10"/>
  <c r="B14" i="10"/>
  <c r="B15" i="10"/>
  <c r="B17" i="10"/>
  <c r="B18" i="10"/>
  <c r="B19" i="10"/>
  <c r="B20" i="10"/>
  <c r="B21" i="10"/>
  <c r="B22" i="10"/>
  <c r="B23" i="10"/>
  <c r="B24" i="10"/>
  <c r="B3" i="10"/>
  <c r="B4" i="10"/>
  <c r="B5" i="10"/>
  <c r="B6" i="10"/>
  <c r="B7" i="10"/>
  <c r="B8" i="10"/>
  <c r="B9" i="10"/>
  <c r="B10" i="10"/>
  <c r="B11" i="10"/>
  <c r="B12" i="10"/>
  <c r="A161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39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17" i="10"/>
  <c r="A95" i="10"/>
  <c r="A96" i="10"/>
  <c r="A97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94" i="10"/>
  <c r="A73" i="10"/>
  <c r="A74" i="10"/>
  <c r="A75" i="10"/>
  <c r="A76" i="10"/>
  <c r="A77" i="10"/>
  <c r="A78" i="10"/>
  <c r="A81" i="10"/>
  <c r="A83" i="10"/>
  <c r="A84" i="10"/>
  <c r="A85" i="10"/>
  <c r="A86" i="10"/>
  <c r="A87" i="10"/>
  <c r="A88" i="10"/>
  <c r="A89" i="10"/>
  <c r="A90" i="10"/>
  <c r="F71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48" i="10"/>
  <c r="A26" i="10"/>
  <c r="A27" i="10"/>
  <c r="A28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25" i="10"/>
  <c r="F13" i="10"/>
  <c r="F14" i="10"/>
  <c r="C15" i="10"/>
  <c r="D15" i="10"/>
  <c r="F15" i="10"/>
  <c r="G15" i="10"/>
  <c r="F16" i="10"/>
  <c r="F17" i="10"/>
  <c r="F18" i="10"/>
  <c r="F19" i="10"/>
  <c r="C20" i="10"/>
  <c r="D20" i="10"/>
  <c r="F20" i="10"/>
  <c r="G20" i="10"/>
  <c r="C21" i="10"/>
  <c r="D21" i="10"/>
  <c r="F21" i="10"/>
  <c r="G21" i="10"/>
  <c r="F22" i="10"/>
  <c r="C23" i="10"/>
  <c r="D23" i="10"/>
  <c r="F23" i="10"/>
  <c r="G23" i="10"/>
  <c r="C24" i="10"/>
  <c r="D24" i="10"/>
  <c r="F24" i="10"/>
  <c r="G24" i="10"/>
  <c r="F12" i="10"/>
  <c r="A4" i="10"/>
  <c r="A5" i="10"/>
  <c r="A6" i="10"/>
  <c r="A7" i="10"/>
  <c r="A8" i="10"/>
  <c r="A9" i="10"/>
  <c r="A10" i="10"/>
  <c r="A11" i="10"/>
  <c r="A12" i="10"/>
  <c r="A13" i="10"/>
  <c r="A14" i="10"/>
  <c r="A15" i="10"/>
  <c r="A17" i="10"/>
  <c r="A18" i="10"/>
  <c r="A19" i="10"/>
  <c r="A20" i="10"/>
  <c r="A21" i="10"/>
  <c r="A22" i="10"/>
  <c r="A23" i="10"/>
  <c r="A24" i="10"/>
  <c r="A3" i="10"/>
  <c r="B10" i="9"/>
  <c r="B101" i="10" s="1"/>
  <c r="B9" i="9"/>
  <c r="B100" i="10" s="1"/>
  <c r="B8" i="9"/>
  <c r="B99" i="10" s="1"/>
  <c r="B25" i="8"/>
  <c r="B93" i="10" s="1"/>
  <c r="B24" i="8"/>
  <c r="A92" i="10" s="1"/>
  <c r="B23" i="8"/>
  <c r="B91" i="10" s="1"/>
  <c r="B19" i="8"/>
  <c r="B87" i="10" s="1"/>
  <c r="B12" i="8"/>
  <c r="A80" i="10" s="1"/>
  <c r="B13" i="8"/>
  <c r="B81" i="10" s="1"/>
  <c r="B14" i="8"/>
  <c r="B82" i="10" s="1"/>
  <c r="B15" i="8"/>
  <c r="B83" i="10" s="1"/>
  <c r="B11" i="8"/>
  <c r="B79" i="10" s="1"/>
  <c r="B4" i="8"/>
  <c r="A72" i="10" s="1"/>
  <c r="B3" i="8"/>
  <c r="B71" i="10" s="1"/>
  <c r="B24" i="5"/>
  <c r="B23" i="5"/>
  <c r="B20" i="5"/>
  <c r="B19" i="5"/>
  <c r="B12" i="5"/>
  <c r="B13" i="5"/>
  <c r="B14" i="5"/>
  <c r="B15" i="5"/>
  <c r="B11" i="5"/>
  <c r="B12" i="4"/>
  <c r="B11" i="4"/>
  <c r="B5" i="4"/>
  <c r="B6" i="4"/>
  <c r="B7" i="4"/>
  <c r="B29" i="10" s="1"/>
  <c r="B4" i="4"/>
  <c r="B14" i="1"/>
  <c r="B15" i="1"/>
  <c r="B17" i="1"/>
  <c r="A16" i="10" s="1"/>
  <c r="B18" i="1"/>
  <c r="B19" i="1"/>
  <c r="B20" i="1"/>
  <c r="B23" i="1"/>
  <c r="B13" i="1"/>
  <c r="B98" i="10" l="1"/>
  <c r="A101" i="10"/>
  <c r="A100" i="10"/>
  <c r="A99" i="10"/>
  <c r="A91" i="10"/>
  <c r="A79" i="10"/>
  <c r="B80" i="10"/>
  <c r="A71" i="10"/>
  <c r="A82" i="10"/>
  <c r="A93" i="10"/>
  <c r="A29" i="10"/>
  <c r="B16" i="10"/>
  <c r="B140" i="10" l="1"/>
  <c r="C140" i="10"/>
  <c r="D140" i="10"/>
  <c r="E140" i="10"/>
  <c r="F140" i="10"/>
  <c r="G140" i="10"/>
  <c r="B141" i="10"/>
  <c r="C141" i="10"/>
  <c r="D141" i="10"/>
  <c r="E141" i="10"/>
  <c r="F141" i="10"/>
  <c r="G141" i="10"/>
  <c r="B142" i="10"/>
  <c r="C142" i="10"/>
  <c r="D142" i="10"/>
  <c r="E142" i="10"/>
  <c r="F142" i="10"/>
  <c r="G142" i="10"/>
  <c r="F143" i="10"/>
  <c r="F144" i="10"/>
  <c r="F145" i="10"/>
  <c r="B146" i="10"/>
  <c r="C146" i="10"/>
  <c r="D146" i="10"/>
  <c r="E146" i="10"/>
  <c r="F146" i="10"/>
  <c r="G146" i="10"/>
  <c r="B147" i="10"/>
  <c r="C147" i="10"/>
  <c r="D147" i="10"/>
  <c r="E147" i="10"/>
  <c r="F147" i="10"/>
  <c r="G147" i="10"/>
  <c r="F148" i="10"/>
  <c r="B149" i="10"/>
  <c r="C149" i="10"/>
  <c r="D149" i="10"/>
  <c r="E149" i="10"/>
  <c r="F149" i="10"/>
  <c r="G149" i="10"/>
  <c r="B150" i="10"/>
  <c r="C150" i="10"/>
  <c r="D150" i="10"/>
  <c r="E150" i="10"/>
  <c r="F150" i="10"/>
  <c r="G150" i="10"/>
  <c r="B151" i="10"/>
  <c r="C151" i="10"/>
  <c r="D151" i="10"/>
  <c r="E151" i="10"/>
  <c r="F151" i="10"/>
  <c r="G151" i="10"/>
  <c r="B152" i="10"/>
  <c r="C152" i="10"/>
  <c r="D152" i="10"/>
  <c r="E152" i="10"/>
  <c r="F152" i="10"/>
  <c r="G152" i="10"/>
  <c r="B153" i="10"/>
  <c r="C153" i="10"/>
  <c r="D153" i="10"/>
  <c r="E153" i="10"/>
  <c r="F153" i="10"/>
  <c r="G153" i="10"/>
  <c r="B154" i="10"/>
  <c r="C154" i="10"/>
  <c r="D154" i="10"/>
  <c r="E154" i="10"/>
  <c r="F154" i="10"/>
  <c r="G154" i="10"/>
  <c r="B155" i="10"/>
  <c r="C155" i="10"/>
  <c r="D155" i="10"/>
  <c r="E155" i="10"/>
  <c r="F155" i="10"/>
  <c r="G155" i="10"/>
  <c r="B156" i="10"/>
  <c r="C156" i="10"/>
  <c r="D156" i="10"/>
  <c r="E156" i="10"/>
  <c r="F156" i="10"/>
  <c r="G156" i="10"/>
  <c r="B157" i="10"/>
  <c r="C157" i="10"/>
  <c r="D157" i="10"/>
  <c r="E157" i="10"/>
  <c r="F157" i="10"/>
  <c r="G157" i="10"/>
  <c r="B158" i="10"/>
  <c r="C158" i="10"/>
  <c r="D158" i="10"/>
  <c r="E158" i="10"/>
  <c r="F158" i="10"/>
  <c r="G158" i="10"/>
  <c r="B159" i="10"/>
  <c r="C159" i="10"/>
  <c r="D159" i="10"/>
  <c r="E159" i="10"/>
  <c r="F159" i="10"/>
  <c r="G159" i="10"/>
  <c r="B160" i="10"/>
  <c r="C160" i="10"/>
  <c r="D160" i="10"/>
  <c r="E160" i="10"/>
  <c r="F160" i="10"/>
  <c r="G160" i="10"/>
  <c r="B161" i="10"/>
  <c r="C161" i="10"/>
  <c r="D161" i="10"/>
  <c r="E161" i="10"/>
  <c r="F161" i="10"/>
  <c r="G161" i="10"/>
  <c r="B139" i="10"/>
  <c r="C139" i="10"/>
  <c r="D139" i="10"/>
  <c r="E139" i="10"/>
  <c r="F139" i="10"/>
  <c r="G139" i="10"/>
  <c r="G118" i="10"/>
  <c r="G119" i="10"/>
  <c r="G120" i="10"/>
  <c r="G121" i="10"/>
  <c r="G122" i="10"/>
  <c r="G123" i="10"/>
  <c r="G124" i="10"/>
  <c r="G125" i="10"/>
  <c r="G126" i="10"/>
  <c r="G12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E118" i="10"/>
  <c r="E119" i="10"/>
  <c r="E120" i="10"/>
  <c r="E121" i="10"/>
  <c r="E122" i="10"/>
  <c r="E123" i="10"/>
  <c r="E124" i="10"/>
  <c r="E125" i="10"/>
  <c r="E126" i="10"/>
  <c r="E127" i="10"/>
  <c r="D118" i="10"/>
  <c r="D119" i="10"/>
  <c r="D120" i="10"/>
  <c r="D121" i="10"/>
  <c r="D122" i="10"/>
  <c r="D123" i="10"/>
  <c r="D124" i="10"/>
  <c r="D125" i="10"/>
  <c r="D126" i="10"/>
  <c r="D127" i="10"/>
  <c r="C118" i="10"/>
  <c r="C119" i="10"/>
  <c r="C120" i="10"/>
  <c r="C121" i="10"/>
  <c r="C122" i="10"/>
  <c r="C123" i="10"/>
  <c r="C124" i="10"/>
  <c r="C125" i="10"/>
  <c r="C126" i="10"/>
  <c r="C127" i="10"/>
  <c r="B118" i="10"/>
  <c r="B119" i="10"/>
  <c r="B120" i="10"/>
  <c r="B121" i="10"/>
  <c r="B122" i="10"/>
  <c r="B123" i="10"/>
  <c r="B124" i="10"/>
  <c r="B125" i="10"/>
  <c r="B126" i="10"/>
  <c r="B127" i="10"/>
  <c r="B117" i="10"/>
  <c r="C117" i="10"/>
  <c r="D117" i="10"/>
  <c r="E117" i="10"/>
  <c r="F117" i="10"/>
  <c r="G117" i="10"/>
  <c r="G95" i="10"/>
  <c r="G96" i="10"/>
  <c r="G97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D95" i="10"/>
  <c r="D96" i="10"/>
  <c r="D97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C95" i="10"/>
  <c r="C96" i="10"/>
  <c r="C97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94" i="10"/>
  <c r="D94" i="10"/>
  <c r="F94" i="10"/>
  <c r="G94" i="10"/>
  <c r="G73" i="10"/>
  <c r="G74" i="10"/>
  <c r="G75" i="10"/>
  <c r="G76" i="10"/>
  <c r="G77" i="10"/>
  <c r="G78" i="10"/>
  <c r="G84" i="10"/>
  <c r="G85" i="10"/>
  <c r="G86" i="10"/>
  <c r="G88" i="10"/>
  <c r="G89" i="10"/>
  <c r="G90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D73" i="10"/>
  <c r="D74" i="10"/>
  <c r="D75" i="10"/>
  <c r="D76" i="10"/>
  <c r="D77" i="10"/>
  <c r="D78" i="10"/>
  <c r="D84" i="10"/>
  <c r="D85" i="10"/>
  <c r="D86" i="10"/>
  <c r="D88" i="10"/>
  <c r="D89" i="10"/>
  <c r="D90" i="10"/>
  <c r="C73" i="10"/>
  <c r="C74" i="10"/>
  <c r="C75" i="10"/>
  <c r="C76" i="10"/>
  <c r="C77" i="10"/>
  <c r="C78" i="10"/>
  <c r="C84" i="10"/>
  <c r="C85" i="10"/>
  <c r="C86" i="10"/>
  <c r="C88" i="10"/>
  <c r="C89" i="10"/>
  <c r="C90" i="10"/>
  <c r="C70" i="10"/>
  <c r="D70" i="10"/>
  <c r="F70" i="10"/>
  <c r="G70" i="10"/>
  <c r="F69" i="10"/>
  <c r="F68" i="10"/>
  <c r="C67" i="10"/>
  <c r="D67" i="10"/>
  <c r="F67" i="10"/>
  <c r="G67" i="10"/>
  <c r="C66" i="10"/>
  <c r="D66" i="10"/>
  <c r="F66" i="10"/>
  <c r="G66" i="10"/>
  <c r="F65" i="10"/>
  <c r="F64" i="10"/>
  <c r="C63" i="10"/>
  <c r="D63" i="10"/>
  <c r="F63" i="10"/>
  <c r="G63" i="10"/>
  <c r="C62" i="10"/>
  <c r="D62" i="10"/>
  <c r="F62" i="10"/>
  <c r="G62" i="10"/>
  <c r="C61" i="10"/>
  <c r="D61" i="10"/>
  <c r="F61" i="10"/>
  <c r="G61" i="10"/>
  <c r="F60" i="10"/>
  <c r="F59" i="10"/>
  <c r="F58" i="10"/>
  <c r="F57" i="10"/>
  <c r="F56" i="10"/>
  <c r="C55" i="10"/>
  <c r="D55" i="10"/>
  <c r="F55" i="10"/>
  <c r="G55" i="10"/>
  <c r="C54" i="10"/>
  <c r="D54" i="10"/>
  <c r="F54" i="10"/>
  <c r="G54" i="10"/>
  <c r="C53" i="10"/>
  <c r="D53" i="10"/>
  <c r="F53" i="10"/>
  <c r="G53" i="10"/>
  <c r="C52" i="10"/>
  <c r="D52" i="10"/>
  <c r="F52" i="10"/>
  <c r="G52" i="10"/>
  <c r="C51" i="10"/>
  <c r="D51" i="10"/>
  <c r="F51" i="10"/>
  <c r="G51" i="10"/>
  <c r="C50" i="10"/>
  <c r="D50" i="10"/>
  <c r="F50" i="10"/>
  <c r="G50" i="10"/>
  <c r="C49" i="10"/>
  <c r="D49" i="10"/>
  <c r="F49" i="10"/>
  <c r="G49" i="10"/>
  <c r="C48" i="10"/>
  <c r="D48" i="10"/>
  <c r="F48" i="10"/>
  <c r="G48" i="10"/>
  <c r="C47" i="10"/>
  <c r="D47" i="10"/>
  <c r="E47" i="10"/>
  <c r="F47" i="10"/>
  <c r="C46" i="10"/>
  <c r="D46" i="10"/>
  <c r="E46" i="10"/>
  <c r="F46" i="10"/>
  <c r="C45" i="10"/>
  <c r="D45" i="10"/>
  <c r="E45" i="10"/>
  <c r="F45" i="10"/>
  <c r="C44" i="10"/>
  <c r="D44" i="10"/>
  <c r="E44" i="10"/>
  <c r="F44" i="10"/>
  <c r="C43" i="10"/>
  <c r="D43" i="10"/>
  <c r="F43" i="10"/>
  <c r="C42" i="10"/>
  <c r="D42" i="10"/>
  <c r="F42" i="10"/>
  <c r="C41" i="10"/>
  <c r="D41" i="10"/>
  <c r="F41" i="10"/>
  <c r="C40" i="10"/>
  <c r="D40" i="10"/>
  <c r="F40" i="10"/>
  <c r="C39" i="10"/>
  <c r="D39" i="10"/>
  <c r="F39" i="10"/>
  <c r="C38" i="10"/>
  <c r="D38" i="10"/>
  <c r="F38" i="10"/>
  <c r="C37" i="10"/>
  <c r="D37" i="10"/>
  <c r="F37" i="10"/>
  <c r="C36" i="10"/>
  <c r="D36" i="10"/>
  <c r="F36" i="10"/>
  <c r="C35" i="10"/>
  <c r="D35" i="10"/>
  <c r="F35" i="10"/>
  <c r="F34" i="10"/>
  <c r="F33" i="10"/>
  <c r="C32" i="10"/>
  <c r="D32" i="10"/>
  <c r="F32" i="10"/>
  <c r="G32" i="10"/>
  <c r="C31" i="10"/>
  <c r="D31" i="10"/>
  <c r="F31" i="10"/>
  <c r="G31" i="10"/>
  <c r="C30" i="10"/>
  <c r="D30" i="10"/>
  <c r="F30" i="10"/>
  <c r="G30" i="10"/>
  <c r="F29" i="10"/>
  <c r="F28" i="10"/>
  <c r="F27" i="10"/>
  <c r="F26" i="10"/>
  <c r="C25" i="10"/>
  <c r="D25" i="10"/>
  <c r="E25" i="10"/>
  <c r="F25" i="10"/>
  <c r="G25" i="10"/>
  <c r="C3" i="10"/>
  <c r="D3" i="10"/>
  <c r="F3" i="10"/>
  <c r="G3" i="10"/>
  <c r="C4" i="10"/>
  <c r="D4" i="10"/>
  <c r="F4" i="10"/>
  <c r="G4" i="10"/>
  <c r="C5" i="10"/>
  <c r="D5" i="10"/>
  <c r="F5" i="10"/>
  <c r="G5" i="10"/>
  <c r="C6" i="10"/>
  <c r="D6" i="10"/>
  <c r="F6" i="10"/>
  <c r="G6" i="10"/>
  <c r="C7" i="10"/>
  <c r="D7" i="10"/>
  <c r="F7" i="10"/>
  <c r="G7" i="10"/>
  <c r="C8" i="10"/>
  <c r="D8" i="10"/>
  <c r="F8" i="10"/>
  <c r="G8" i="10"/>
  <c r="C9" i="10"/>
  <c r="D9" i="10"/>
  <c r="F9" i="10"/>
  <c r="G9" i="10"/>
  <c r="C10" i="10"/>
  <c r="D10" i="10"/>
  <c r="F10" i="10"/>
  <c r="G10" i="10"/>
  <c r="C11" i="10"/>
  <c r="D11" i="10"/>
  <c r="F11" i="10"/>
  <c r="G11" i="10"/>
  <c r="G10" i="9" l="1"/>
  <c r="G101" i="10" s="1"/>
  <c r="E10" i="9"/>
  <c r="G9" i="9"/>
  <c r="G100" i="10" s="1"/>
  <c r="E9" i="9"/>
  <c r="G8" i="9"/>
  <c r="G99" i="10" s="1"/>
  <c r="E8" i="9"/>
  <c r="G7" i="9"/>
  <c r="G98" i="10" s="1"/>
  <c r="E7" i="9"/>
  <c r="N3" i="9"/>
  <c r="G25" i="8"/>
  <c r="G93" i="10" s="1"/>
  <c r="E25" i="8"/>
  <c r="G24" i="8"/>
  <c r="G92" i="10" s="1"/>
  <c r="E24" i="8"/>
  <c r="G23" i="8"/>
  <c r="G91" i="10" s="1"/>
  <c r="E23" i="8"/>
  <c r="G19" i="8"/>
  <c r="G87" i="10" s="1"/>
  <c r="E19" i="8"/>
  <c r="G15" i="8"/>
  <c r="G83" i="10" s="1"/>
  <c r="E15" i="8"/>
  <c r="G14" i="8"/>
  <c r="G82" i="10" s="1"/>
  <c r="E14" i="8"/>
  <c r="G13" i="8"/>
  <c r="G81" i="10" s="1"/>
  <c r="E13" i="8"/>
  <c r="G12" i="8"/>
  <c r="G80" i="10" s="1"/>
  <c r="E12" i="8"/>
  <c r="G11" i="8"/>
  <c r="G79" i="10" s="1"/>
  <c r="E11" i="8"/>
  <c r="G4" i="8"/>
  <c r="G72" i="10" s="1"/>
  <c r="E4" i="8"/>
  <c r="N3" i="8"/>
  <c r="C23" i="8" s="1"/>
  <c r="C91" i="10" s="1"/>
  <c r="G3" i="8"/>
  <c r="G71" i="10" s="1"/>
  <c r="E3" i="8"/>
  <c r="G12" i="7"/>
  <c r="G148" i="10" s="1"/>
  <c r="E12" i="7"/>
  <c r="E148" i="10" s="1"/>
  <c r="B12" i="7"/>
  <c r="B148" i="10" s="1"/>
  <c r="G9" i="7"/>
  <c r="G145" i="10" s="1"/>
  <c r="E9" i="7"/>
  <c r="E145" i="10" s="1"/>
  <c r="B9" i="7"/>
  <c r="B145" i="10" s="1"/>
  <c r="G8" i="7"/>
  <c r="G144" i="10" s="1"/>
  <c r="E8" i="7"/>
  <c r="E144" i="10" s="1"/>
  <c r="B8" i="7"/>
  <c r="B144" i="10" s="1"/>
  <c r="G7" i="7"/>
  <c r="G143" i="10" s="1"/>
  <c r="E7" i="7"/>
  <c r="E143" i="10" s="1"/>
  <c r="B7" i="7"/>
  <c r="B143" i="10" s="1"/>
  <c r="N3" i="7"/>
  <c r="C7" i="7" s="1"/>
  <c r="C143" i="10" s="1"/>
  <c r="G24" i="6"/>
  <c r="G138" i="10" s="1"/>
  <c r="E24" i="6"/>
  <c r="E138" i="10" s="1"/>
  <c r="B24" i="6"/>
  <c r="B138" i="10" s="1"/>
  <c r="G23" i="6"/>
  <c r="G137" i="10" s="1"/>
  <c r="E23" i="6"/>
  <c r="E137" i="10" s="1"/>
  <c r="B23" i="6"/>
  <c r="B137" i="10" s="1"/>
  <c r="G22" i="6"/>
  <c r="G136" i="10" s="1"/>
  <c r="E22" i="6"/>
  <c r="E136" i="10" s="1"/>
  <c r="B22" i="6"/>
  <c r="B136" i="10" s="1"/>
  <c r="G21" i="6"/>
  <c r="G135" i="10" s="1"/>
  <c r="E21" i="6"/>
  <c r="E135" i="10" s="1"/>
  <c r="B21" i="6"/>
  <c r="B135" i="10" s="1"/>
  <c r="G20" i="6"/>
  <c r="G134" i="10" s="1"/>
  <c r="E20" i="6"/>
  <c r="E134" i="10" s="1"/>
  <c r="B20" i="6"/>
  <c r="B134" i="10" s="1"/>
  <c r="G19" i="6"/>
  <c r="G133" i="10" s="1"/>
  <c r="E19" i="6"/>
  <c r="E133" i="10" s="1"/>
  <c r="B19" i="6"/>
  <c r="B133" i="10" s="1"/>
  <c r="G18" i="6"/>
  <c r="G132" i="10" s="1"/>
  <c r="E18" i="6"/>
  <c r="E132" i="10" s="1"/>
  <c r="B18" i="6"/>
  <c r="B132" i="10" s="1"/>
  <c r="G17" i="6"/>
  <c r="G131" i="10" s="1"/>
  <c r="E17" i="6"/>
  <c r="E131" i="10" s="1"/>
  <c r="B17" i="6"/>
  <c r="B131" i="10" s="1"/>
  <c r="G16" i="6"/>
  <c r="G130" i="10" s="1"/>
  <c r="E16" i="6"/>
  <c r="E130" i="10" s="1"/>
  <c r="B16" i="6"/>
  <c r="B130" i="10" s="1"/>
  <c r="G15" i="6"/>
  <c r="G129" i="10" s="1"/>
  <c r="E15" i="6"/>
  <c r="E129" i="10" s="1"/>
  <c r="B15" i="6"/>
  <c r="B129" i="10" s="1"/>
  <c r="G14" i="6"/>
  <c r="G128" i="10" s="1"/>
  <c r="E14" i="6"/>
  <c r="E128" i="10" s="1"/>
  <c r="B14" i="6"/>
  <c r="B128" i="10" s="1"/>
  <c r="N3" i="6"/>
  <c r="C23" i="6" s="1"/>
  <c r="C137" i="10" s="1"/>
  <c r="G24" i="5"/>
  <c r="G69" i="10" s="1"/>
  <c r="E24" i="5"/>
  <c r="G23" i="5"/>
  <c r="G68" i="10" s="1"/>
  <c r="E23" i="5"/>
  <c r="G20" i="5"/>
  <c r="G65" i="10" s="1"/>
  <c r="E20" i="5"/>
  <c r="G19" i="5"/>
  <c r="G64" i="10" s="1"/>
  <c r="E19" i="5"/>
  <c r="G15" i="5"/>
  <c r="G60" i="10" s="1"/>
  <c r="E15" i="5"/>
  <c r="G14" i="5"/>
  <c r="G59" i="10" s="1"/>
  <c r="E14" i="5"/>
  <c r="G13" i="5"/>
  <c r="G58" i="10" s="1"/>
  <c r="E13" i="5"/>
  <c r="G12" i="5"/>
  <c r="G57" i="10" s="1"/>
  <c r="E12" i="5"/>
  <c r="G11" i="5"/>
  <c r="G56" i="10" s="1"/>
  <c r="E11" i="5"/>
  <c r="N3" i="5"/>
  <c r="C19" i="5" s="1"/>
  <c r="C64" i="10" s="1"/>
  <c r="D18" i="6" l="1"/>
  <c r="D132" i="10" s="1"/>
  <c r="C19" i="6"/>
  <c r="C133" i="10" s="1"/>
  <c r="C11" i="5"/>
  <c r="C56" i="10" s="1"/>
  <c r="C23" i="5"/>
  <c r="C68" i="10" s="1"/>
  <c r="D14" i="6"/>
  <c r="D128" i="10" s="1"/>
  <c r="C15" i="6"/>
  <c r="C129" i="10" s="1"/>
  <c r="D22" i="6"/>
  <c r="D136" i="10" s="1"/>
  <c r="D14" i="5"/>
  <c r="D59" i="10" s="1"/>
  <c r="C15" i="5"/>
  <c r="C60" i="10" s="1"/>
  <c r="D7" i="9"/>
  <c r="D98" i="10" s="1"/>
  <c r="C8" i="9"/>
  <c r="C99" i="10" s="1"/>
  <c r="D9" i="9"/>
  <c r="D100" i="10" s="1"/>
  <c r="C10" i="9"/>
  <c r="C101" i="10" s="1"/>
  <c r="D8" i="9"/>
  <c r="D99" i="10" s="1"/>
  <c r="C9" i="9"/>
  <c r="C100" i="10" s="1"/>
  <c r="C7" i="9"/>
  <c r="C98" i="10" s="1"/>
  <c r="D10" i="9"/>
  <c r="D101" i="10" s="1"/>
  <c r="C3" i="8"/>
  <c r="C71" i="10" s="1"/>
  <c r="D4" i="8"/>
  <c r="D72" i="10" s="1"/>
  <c r="D12" i="8"/>
  <c r="D80" i="10" s="1"/>
  <c r="C13" i="8"/>
  <c r="C81" i="10" s="1"/>
  <c r="C25" i="8"/>
  <c r="C93" i="10" s="1"/>
  <c r="C4" i="8"/>
  <c r="C72" i="10" s="1"/>
  <c r="D11" i="8"/>
  <c r="D79" i="10" s="1"/>
  <c r="C12" i="8"/>
  <c r="C80" i="10" s="1"/>
  <c r="D15" i="8"/>
  <c r="D83" i="10" s="1"/>
  <c r="D19" i="8"/>
  <c r="D87" i="10" s="1"/>
  <c r="D23" i="8"/>
  <c r="D91" i="10" s="1"/>
  <c r="C24" i="8"/>
  <c r="C92" i="10" s="1"/>
  <c r="D13" i="8"/>
  <c r="D81" i="10" s="1"/>
  <c r="C14" i="8"/>
  <c r="C82" i="10" s="1"/>
  <c r="D25" i="8"/>
  <c r="D93" i="10" s="1"/>
  <c r="D24" i="8"/>
  <c r="D92" i="10" s="1"/>
  <c r="D3" i="8"/>
  <c r="D71" i="10" s="1"/>
  <c r="C11" i="8"/>
  <c r="C79" i="10" s="1"/>
  <c r="D14" i="8"/>
  <c r="D82" i="10" s="1"/>
  <c r="C15" i="8"/>
  <c r="C83" i="10" s="1"/>
  <c r="C19" i="8"/>
  <c r="C87" i="10" s="1"/>
  <c r="D7" i="7"/>
  <c r="D143" i="10" s="1"/>
  <c r="C8" i="7"/>
  <c r="C144" i="10" s="1"/>
  <c r="C12" i="7"/>
  <c r="C148" i="10" s="1"/>
  <c r="D9" i="7"/>
  <c r="D145" i="10" s="1"/>
  <c r="D8" i="7"/>
  <c r="D144" i="10" s="1"/>
  <c r="C9" i="7"/>
  <c r="C145" i="10" s="1"/>
  <c r="D12" i="7"/>
  <c r="D148" i="10" s="1"/>
  <c r="D15" i="6"/>
  <c r="D129" i="10" s="1"/>
  <c r="C16" i="6"/>
  <c r="C130" i="10" s="1"/>
  <c r="D19" i="6"/>
  <c r="D133" i="10" s="1"/>
  <c r="C20" i="6"/>
  <c r="C134" i="10" s="1"/>
  <c r="D23" i="6"/>
  <c r="D137" i="10" s="1"/>
  <c r="C24" i="6"/>
  <c r="C138" i="10" s="1"/>
  <c r="C14" i="6"/>
  <c r="C128" i="10" s="1"/>
  <c r="D17" i="6"/>
  <c r="D131" i="10" s="1"/>
  <c r="C18" i="6"/>
  <c r="C132" i="10" s="1"/>
  <c r="D21" i="6"/>
  <c r="D135" i="10" s="1"/>
  <c r="C22" i="6"/>
  <c r="C136" i="10" s="1"/>
  <c r="D16" i="6"/>
  <c r="D130" i="10" s="1"/>
  <c r="C17" i="6"/>
  <c r="C131" i="10" s="1"/>
  <c r="D20" i="6"/>
  <c r="D134" i="10" s="1"/>
  <c r="C21" i="6"/>
  <c r="C135" i="10" s="1"/>
  <c r="D24" i="6"/>
  <c r="D138" i="10" s="1"/>
  <c r="D13" i="5"/>
  <c r="D58" i="10" s="1"/>
  <c r="C14" i="5"/>
  <c r="C59" i="10" s="1"/>
  <c r="D11" i="5"/>
  <c r="D56" i="10" s="1"/>
  <c r="C12" i="5"/>
  <c r="C57" i="10" s="1"/>
  <c r="D15" i="5"/>
  <c r="D60" i="10" s="1"/>
  <c r="D19" i="5"/>
  <c r="D64" i="10" s="1"/>
  <c r="C20" i="5"/>
  <c r="C65" i="10" s="1"/>
  <c r="D23" i="5"/>
  <c r="D68" i="10" s="1"/>
  <c r="C24" i="5"/>
  <c r="C69" i="10" s="1"/>
  <c r="D12" i="5"/>
  <c r="D57" i="10" s="1"/>
  <c r="C13" i="5"/>
  <c r="C58" i="10" s="1"/>
  <c r="D20" i="5"/>
  <c r="D65" i="10" s="1"/>
  <c r="D24" i="5"/>
  <c r="D69" i="10" s="1"/>
  <c r="N3" i="4"/>
  <c r="C4" i="4" s="1"/>
  <c r="C26" i="10" s="1"/>
  <c r="E4" i="4"/>
  <c r="G4" i="4"/>
  <c r="G26" i="10" s="1"/>
  <c r="E5" i="4"/>
  <c r="G5" i="4"/>
  <c r="G27" i="10" s="1"/>
  <c r="E6" i="4"/>
  <c r="G6" i="4"/>
  <c r="G28" i="10" s="1"/>
  <c r="E7" i="4"/>
  <c r="G7" i="4"/>
  <c r="G29" i="10" s="1"/>
  <c r="E11" i="4"/>
  <c r="G11" i="4"/>
  <c r="G33" i="10" s="1"/>
  <c r="E12" i="4"/>
  <c r="G12" i="4"/>
  <c r="G34" i="10" s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C11" i="4" l="1"/>
  <c r="C33" i="10" s="1"/>
  <c r="C7" i="4"/>
  <c r="C29" i="10" s="1"/>
  <c r="D6" i="4"/>
  <c r="D28" i="10" s="1"/>
  <c r="D12" i="4"/>
  <c r="D34" i="10" s="1"/>
  <c r="C5" i="4"/>
  <c r="C27" i="10" s="1"/>
  <c r="D4" i="4"/>
  <c r="D26" i="10" s="1"/>
  <c r="C6" i="4"/>
  <c r="C28" i="10" s="1"/>
  <c r="D5" i="4"/>
  <c r="D27" i="10" s="1"/>
  <c r="C12" i="4"/>
  <c r="C34" i="10" s="1"/>
  <c r="D11" i="4"/>
  <c r="D33" i="10" s="1"/>
  <c r="D7" i="4"/>
  <c r="D29" i="10" s="1"/>
  <c r="E13" i="1"/>
  <c r="G13" i="1"/>
  <c r="G12" i="10" s="1"/>
  <c r="E14" i="1"/>
  <c r="E15" i="1"/>
  <c r="E17" i="1"/>
  <c r="E18" i="1"/>
  <c r="E19" i="1"/>
  <c r="E20" i="1"/>
  <c r="E23" i="1"/>
  <c r="G14" i="1"/>
  <c r="G13" i="10" s="1"/>
  <c r="G15" i="1"/>
  <c r="G14" i="10" s="1"/>
  <c r="G17" i="1"/>
  <c r="G16" i="10" s="1"/>
  <c r="G18" i="1"/>
  <c r="G17" i="10" s="1"/>
  <c r="G19" i="1"/>
  <c r="G18" i="10" s="1"/>
  <c r="G20" i="1"/>
  <c r="G19" i="10" s="1"/>
  <c r="G23" i="1"/>
  <c r="G22" i="10" s="1"/>
  <c r="N3" i="1"/>
  <c r="C13" i="1" s="1"/>
  <c r="C12" i="10" s="1"/>
  <c r="D13" i="1" l="1"/>
  <c r="D12" i="10" s="1"/>
  <c r="C23" i="1"/>
  <c r="C22" i="10" s="1"/>
  <c r="C20" i="1"/>
  <c r="C19" i="10" s="1"/>
  <c r="C19" i="1"/>
  <c r="C18" i="10" s="1"/>
  <c r="C18" i="1"/>
  <c r="C17" i="10" s="1"/>
  <c r="C17" i="1"/>
  <c r="C16" i="10" s="1"/>
  <c r="C15" i="1"/>
  <c r="C14" i="10" s="1"/>
  <c r="C14" i="1"/>
  <c r="C13" i="10" s="1"/>
  <c r="D23" i="1"/>
  <c r="D22" i="10" s="1"/>
  <c r="D20" i="1"/>
  <c r="D19" i="10" s="1"/>
  <c r="D19" i="1"/>
  <c r="D18" i="10" s="1"/>
  <c r="D18" i="1"/>
  <c r="D17" i="10" s="1"/>
  <c r="D17" i="1"/>
  <c r="D16" i="10" s="1"/>
  <c r="D15" i="1"/>
  <c r="D14" i="10" s="1"/>
  <c r="D14" i="1"/>
  <c r="D13" i="10" s="1"/>
</calcChain>
</file>

<file path=xl/sharedStrings.xml><?xml version="1.0" encoding="utf-8"?>
<sst xmlns="http://schemas.openxmlformats.org/spreadsheetml/2006/main" count="347" uniqueCount="27">
  <si>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</si>
  <si>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</si>
  <si>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</si>
  <si>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</si>
  <si>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</si>
  <si>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</si>
  <si>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</si>
  <si>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</si>
  <si>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Angle w.r.t. robot (radiant)</t>
  </si>
  <si>
    <t>x</t>
  </si>
  <si>
    <t>y</t>
  </si>
  <si>
    <t>triangle</t>
  </si>
  <si>
    <t>prese da Matlab (centri dei triangoli)</t>
  </si>
  <si>
    <t xml:space="preserve">          Angle w.r.t. robot (degree)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</si>
  <si>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</si>
  <si>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</si>
  <si>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</si>
  <si>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</si>
  <si>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</si>
  <si>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</si>
  <si>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</si>
  <si>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>Blue Number</t>
  </si>
  <si>
    <t xml:space="preserve">no mirror=1  mirror =-1 </t>
  </si>
  <si>
    <t xml:space="preserve">  </t>
  </si>
  <si>
    <t>Triangle Number</t>
  </si>
  <si>
    <t>Orientation  (degree)</t>
  </si>
  <si>
    <t>Triangle number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</si>
</sst>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7" fillId="10" borderId="16" xfId="2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0" fillId="7" borderId="13" xfId="0" applyFill="1" applyBorder="1"/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0" fillId="11" borderId="0" xfId="0" applyNumberFormat="1" applyFill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0" borderId="0" xfId="0" applyNumberFormat="1" applyFill="1"/>
    <xf numFmtId="0" fontId="0" fillId="16" borderId="0" xfId="0" applyNumberFormat="1" applyFill="1"/>
    <xf numFmtId="0" fontId="0" fillId="17" borderId="0" xfId="0" applyNumberFormat="1" applyFill="1"/>
    <xf numFmtId="0" fontId="0" fillId="10" borderId="0" xfId="0" applyNumberFormat="1" applyFill="1"/>
    <xf numFmtId="2" fontId="0" fillId="15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0" fillId="17" borderId="0" xfId="0" applyNumberFormat="1" applyFill="1"/>
    <xf numFmtId="2" fontId="0" fillId="10" borderId="0" xfId="0" applyNumberFormat="1" applyFill="1"/>
    <xf numFmtId="0" fontId="1" fillId="2" borderId="0" xfId="1" applyAlignment="1">
      <alignment horizontal="center"/>
    </xf>
    <xf numFmtId="1" fontId="0" fillId="15" borderId="0" xfId="0" applyNumberFormat="1" applyFill="1"/>
    <xf numFmtId="1" fontId="0" fillId="14" borderId="0" xfId="0" applyNumberFormat="1" applyFill="1"/>
    <xf numFmtId="0" fontId="4" fillId="18" borderId="3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9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28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384219" y="1419903"/>
              <a:ext cx="4573401" cy="4131032"/>
              <a:chOff x="11384219" y="1419903"/>
              <a:chExt cx="4573401" cy="4131032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448294" y="1419903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369794</xdr:colOff>
      <xdr:row>9</xdr:row>
      <xdr:rowOff>156883</xdr:rowOff>
    </xdr:from>
    <xdr:to>
      <xdr:col>19</xdr:col>
      <xdr:colOff>649941</xdr:colOff>
      <xdr:row>15</xdr:row>
      <xdr:rowOff>145677</xdr:rowOff>
    </xdr:to>
    <xdr:cxnSp macro="">
      <xdr:nvCxnSpPr>
        <xdr:cNvPr id="31" name="Connettore 1 30"/>
        <xdr:cNvCxnSpPr/>
      </xdr:nvCxnSpPr>
      <xdr:spPr>
        <a:xfrm flipH="1">
          <a:off x="12606618" y="2140324"/>
          <a:ext cx="907676" cy="113179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1624853</xdr:colOff>
      <xdr:row>22</xdr:row>
      <xdr:rowOff>134471</xdr:rowOff>
    </xdr:from>
    <xdr:to>
      <xdr:col>19</xdr:col>
      <xdr:colOff>2566147</xdr:colOff>
      <xdr:row>27</xdr:row>
      <xdr:rowOff>22412</xdr:rowOff>
    </xdr:to>
    <xdr:cxnSp macro="">
      <xdr:nvCxnSpPr>
        <xdr:cNvPr id="33" name="Connettore 1 32"/>
        <xdr:cNvCxnSpPr/>
      </xdr:nvCxnSpPr>
      <xdr:spPr>
        <a:xfrm flipH="1">
          <a:off x="14489206" y="4594412"/>
          <a:ext cx="941294" cy="12326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324970</xdr:colOff>
      <xdr:row>16</xdr:row>
      <xdr:rowOff>22412</xdr:rowOff>
    </xdr:from>
    <xdr:to>
      <xdr:col>19</xdr:col>
      <xdr:colOff>1602441</xdr:colOff>
      <xdr:row>26</xdr:row>
      <xdr:rowOff>179294</xdr:rowOff>
    </xdr:to>
    <xdr:cxnSp macro="">
      <xdr:nvCxnSpPr>
        <xdr:cNvPr id="35" name="Connettore 1 34"/>
        <xdr:cNvCxnSpPr/>
      </xdr:nvCxnSpPr>
      <xdr:spPr>
        <a:xfrm>
          <a:off x="12561794" y="3339353"/>
          <a:ext cx="1905000" cy="245408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</xdr:row>
      <xdr:rowOff>134471</xdr:rowOff>
    </xdr:from>
    <xdr:to>
      <xdr:col>22</xdr:col>
      <xdr:colOff>201706</xdr:colOff>
      <xdr:row>22</xdr:row>
      <xdr:rowOff>145677</xdr:rowOff>
    </xdr:to>
    <xdr:cxnSp macro="">
      <xdr:nvCxnSpPr>
        <xdr:cNvPr id="37" name="Connettore 1 36"/>
        <xdr:cNvCxnSpPr/>
      </xdr:nvCxnSpPr>
      <xdr:spPr>
        <a:xfrm flipH="1" flipV="1">
          <a:off x="15441706" y="4594412"/>
          <a:ext cx="1938618" cy="1120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16978</xdr:colOff>
      <xdr:row>9</xdr:row>
      <xdr:rowOff>108376</xdr:rowOff>
    </xdr:from>
    <xdr:to>
      <xdr:col>22</xdr:col>
      <xdr:colOff>190500</xdr:colOff>
      <xdr:row>22</xdr:row>
      <xdr:rowOff>112059</xdr:rowOff>
    </xdr:to>
    <xdr:cxnSp macro="">
      <xdr:nvCxnSpPr>
        <xdr:cNvPr id="39" name="Connettore 1 38"/>
        <xdr:cNvCxnSpPr>
          <a:endCxn id="2" idx="0"/>
        </xdr:cNvCxnSpPr>
      </xdr:nvCxnSpPr>
      <xdr:spPr>
        <a:xfrm flipH="1" flipV="1">
          <a:off x="15458684" y="2091817"/>
          <a:ext cx="1910434" cy="248018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672353</xdr:colOff>
      <xdr:row>9</xdr:row>
      <xdr:rowOff>108376</xdr:rowOff>
    </xdr:from>
    <xdr:to>
      <xdr:col>20</xdr:col>
      <xdr:colOff>16978</xdr:colOff>
      <xdr:row>9</xdr:row>
      <xdr:rowOff>123265</xdr:rowOff>
    </xdr:to>
    <xdr:cxnSp macro="">
      <xdr:nvCxnSpPr>
        <xdr:cNvPr id="41" name="Connettore 1 40"/>
        <xdr:cNvCxnSpPr>
          <a:stCxn id="2" idx="0"/>
        </xdr:cNvCxnSpPr>
      </xdr:nvCxnSpPr>
      <xdr:spPr>
        <a:xfrm flipH="1">
          <a:off x="13536706" y="2091817"/>
          <a:ext cx="1921978" cy="1488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1692088</xdr:colOff>
      <xdr:row>22</xdr:row>
      <xdr:rowOff>156882</xdr:rowOff>
    </xdr:from>
    <xdr:to>
      <xdr:col>23</xdr:col>
      <xdr:colOff>515471</xdr:colOff>
      <xdr:row>33</xdr:row>
      <xdr:rowOff>145676</xdr:rowOff>
    </xdr:to>
    <xdr:sp macro="" textlink="">
      <xdr:nvSpPr>
        <xdr:cNvPr id="29" name="Esagono 28"/>
        <xdr:cNvSpPr/>
      </xdr:nvSpPr>
      <xdr:spPr>
        <a:xfrm>
          <a:off x="14556441" y="4616823"/>
          <a:ext cx="3742765" cy="2476500"/>
        </a:xfrm>
        <a:prstGeom prst="hexagon">
          <a:avLst>
            <a:gd name="adj" fmla="val 38666"/>
            <a:gd name="vf" fmla="val 115470"/>
          </a:avLst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88544</xdr:colOff>
      <xdr:row>9</xdr:row>
      <xdr:rowOff>153200</xdr:rowOff>
    </xdr:from>
    <xdr:to>
      <xdr:col>25</xdr:col>
      <xdr:colOff>360030</xdr:colOff>
      <xdr:row>34</xdr:row>
      <xdr:rowOff>12261</xdr:rowOff>
    </xdr:to>
    <xdr:grpSp>
      <xdr:nvGrpSpPr>
        <xdr:cNvPr id="2" name="Group 28"/>
        <xdr:cNvGrpSpPr/>
      </xdr:nvGrpSpPr>
      <xdr:grpSpPr>
        <a:xfrm>
          <a:off x="11787485" y="2136641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459441</xdr:colOff>
      <xdr:row>16</xdr:row>
      <xdr:rowOff>100853</xdr:rowOff>
    </xdr:from>
    <xdr:to>
      <xdr:col>19</xdr:col>
      <xdr:colOff>773206</xdr:colOff>
      <xdr:row>23</xdr:row>
      <xdr:rowOff>0</xdr:rowOff>
    </xdr:to>
    <xdr:cxnSp macro="">
      <xdr:nvCxnSpPr>
        <xdr:cNvPr id="31" name="Connettore 1 30"/>
        <xdr:cNvCxnSpPr/>
      </xdr:nvCxnSpPr>
      <xdr:spPr>
        <a:xfrm>
          <a:off x="12696265" y="3417794"/>
          <a:ext cx="941294" cy="12326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459441</xdr:colOff>
      <xdr:row>23</xdr:row>
      <xdr:rowOff>0</xdr:rowOff>
    </xdr:from>
    <xdr:to>
      <xdr:col>19</xdr:col>
      <xdr:colOff>750794</xdr:colOff>
      <xdr:row>27</xdr:row>
      <xdr:rowOff>33618</xdr:rowOff>
    </xdr:to>
    <xdr:cxnSp macro="">
      <xdr:nvCxnSpPr>
        <xdr:cNvPr id="35" name="Connettore 1 34"/>
        <xdr:cNvCxnSpPr/>
      </xdr:nvCxnSpPr>
      <xdr:spPr>
        <a:xfrm flipV="1">
          <a:off x="12696265" y="4650441"/>
          <a:ext cx="918882" cy="118782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481852</xdr:colOff>
      <xdr:row>16</xdr:row>
      <xdr:rowOff>78441</xdr:rowOff>
    </xdr:from>
    <xdr:to>
      <xdr:col>19</xdr:col>
      <xdr:colOff>1680882</xdr:colOff>
      <xdr:row>16</xdr:row>
      <xdr:rowOff>78441</xdr:rowOff>
    </xdr:to>
    <xdr:cxnSp macro="">
      <xdr:nvCxnSpPr>
        <xdr:cNvPr id="37" name="Connettore 1 36"/>
        <xdr:cNvCxnSpPr/>
      </xdr:nvCxnSpPr>
      <xdr:spPr>
        <a:xfrm flipH="1">
          <a:off x="12718676" y="3395382"/>
          <a:ext cx="1826559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1725706</xdr:colOff>
      <xdr:row>9</xdr:row>
      <xdr:rowOff>153200</xdr:rowOff>
    </xdr:from>
    <xdr:to>
      <xdr:col>20</xdr:col>
      <xdr:colOff>129037</xdr:colOff>
      <xdr:row>16</xdr:row>
      <xdr:rowOff>56030</xdr:rowOff>
    </xdr:to>
    <xdr:cxnSp macro="">
      <xdr:nvCxnSpPr>
        <xdr:cNvPr id="39" name="Connettore 1 38"/>
        <xdr:cNvCxnSpPr>
          <a:stCxn id="5" idx="0"/>
        </xdr:cNvCxnSpPr>
      </xdr:nvCxnSpPr>
      <xdr:spPr>
        <a:xfrm flipH="1">
          <a:off x="14590059" y="2136641"/>
          <a:ext cx="980684" cy="12363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493058</xdr:colOff>
      <xdr:row>27</xdr:row>
      <xdr:rowOff>100853</xdr:rowOff>
    </xdr:from>
    <xdr:to>
      <xdr:col>20</xdr:col>
      <xdr:colOff>1053353</xdr:colOff>
      <xdr:row>27</xdr:row>
      <xdr:rowOff>100853</xdr:rowOff>
    </xdr:to>
    <xdr:cxnSp macro="">
      <xdr:nvCxnSpPr>
        <xdr:cNvPr id="41" name="Connettore 1 40"/>
        <xdr:cNvCxnSpPr/>
      </xdr:nvCxnSpPr>
      <xdr:spPr>
        <a:xfrm flipH="1">
          <a:off x="12729882" y="5905500"/>
          <a:ext cx="376517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1075765</xdr:colOff>
      <xdr:row>22</xdr:row>
      <xdr:rowOff>168088</xdr:rowOff>
    </xdr:from>
    <xdr:to>
      <xdr:col>22</xdr:col>
      <xdr:colOff>336176</xdr:colOff>
      <xdr:row>27</xdr:row>
      <xdr:rowOff>100853</xdr:rowOff>
    </xdr:to>
    <xdr:cxnSp macro="">
      <xdr:nvCxnSpPr>
        <xdr:cNvPr id="43" name="Connettore 1 42"/>
        <xdr:cNvCxnSpPr/>
      </xdr:nvCxnSpPr>
      <xdr:spPr>
        <a:xfrm flipH="1">
          <a:off x="16517471" y="4628029"/>
          <a:ext cx="997323" cy="127747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129037</xdr:colOff>
      <xdr:row>9</xdr:row>
      <xdr:rowOff>153200</xdr:rowOff>
    </xdr:from>
    <xdr:to>
      <xdr:col>22</xdr:col>
      <xdr:colOff>336176</xdr:colOff>
      <xdr:row>23</xdr:row>
      <xdr:rowOff>11206</xdr:rowOff>
    </xdr:to>
    <xdr:cxnSp macro="">
      <xdr:nvCxnSpPr>
        <xdr:cNvPr id="45" name="Connettore 1 44"/>
        <xdr:cNvCxnSpPr>
          <a:stCxn id="5" idx="0"/>
        </xdr:cNvCxnSpPr>
      </xdr:nvCxnSpPr>
      <xdr:spPr>
        <a:xfrm>
          <a:off x="15570743" y="2136641"/>
          <a:ext cx="1944051" cy="252500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1030941</xdr:colOff>
      <xdr:row>16</xdr:row>
      <xdr:rowOff>67235</xdr:rowOff>
    </xdr:from>
    <xdr:to>
      <xdr:col>25</xdr:col>
      <xdr:colOff>268941</xdr:colOff>
      <xdr:row>26</xdr:row>
      <xdr:rowOff>168088</xdr:rowOff>
    </xdr:to>
    <xdr:sp macro="" textlink="">
      <xdr:nvSpPr>
        <xdr:cNvPr id="5121" name="Freeform 16"/>
        <xdr:cNvSpPr>
          <a:spLocks/>
        </xdr:cNvSpPr>
      </xdr:nvSpPr>
      <xdr:spPr bwMode="auto">
        <a:xfrm>
          <a:off x="16472647" y="3384176"/>
          <a:ext cx="2790265" cy="2398059"/>
        </a:xfrm>
        <a:custGeom>
          <a:avLst/>
          <a:gdLst>
            <a:gd name="T0" fmla="*/ 47625 w 2413"/>
            <a:gd name="T1" fmla="*/ 1781175 h 2805"/>
            <a:gd name="T2" fmla="*/ 487680 w 2413"/>
            <a:gd name="T3" fmla="*/ 878840 h 2805"/>
            <a:gd name="T4" fmla="*/ 0 w 2413"/>
            <a:gd name="T5" fmla="*/ 0 h 2805"/>
            <a:gd name="T6" fmla="*/ 1033145 w 2413"/>
            <a:gd name="T7" fmla="*/ 12065 h 2805"/>
            <a:gd name="T8" fmla="*/ 1532255 w 2413"/>
            <a:gd name="T9" fmla="*/ 997585 h 2805"/>
            <a:gd name="T10" fmla="*/ 1009650 w 2413"/>
            <a:gd name="T11" fmla="*/ 1781175 h 2805"/>
            <a:gd name="T12" fmla="*/ 47625 w 2413"/>
            <a:gd name="T13" fmla="*/ 1781175 h 280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413" h="2805">
              <a:moveTo>
                <a:pt x="75" y="2805"/>
              </a:moveTo>
              <a:lnTo>
                <a:pt x="768" y="1384"/>
              </a:lnTo>
              <a:lnTo>
                <a:pt x="0" y="0"/>
              </a:lnTo>
              <a:lnTo>
                <a:pt x="1627" y="19"/>
              </a:lnTo>
              <a:lnTo>
                <a:pt x="2413" y="1571"/>
              </a:lnTo>
              <a:lnTo>
                <a:pt x="1590" y="2805"/>
              </a:lnTo>
              <a:lnTo>
                <a:pt x="75" y="2805"/>
              </a:lnTo>
              <a:close/>
            </a:path>
          </a:pathLst>
        </a:custGeom>
        <a:noFill/>
        <a:ln w="38100">
          <a:solidFill>
            <a:srgbClr val="00206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268939</xdr:colOff>
      <xdr:row>9</xdr:row>
      <xdr:rowOff>123264</xdr:rowOff>
    </xdr:from>
    <xdr:to>
      <xdr:col>22</xdr:col>
      <xdr:colOff>313764</xdr:colOff>
      <xdr:row>33</xdr:row>
      <xdr:rowOff>123263</xdr:rowOff>
    </xdr:to>
    <xdr:sp macro="" textlink="">
      <xdr:nvSpPr>
        <xdr:cNvPr id="4097" name="Freeform 15"/>
        <xdr:cNvSpPr>
          <a:spLocks/>
        </xdr:cNvSpPr>
      </xdr:nvSpPr>
      <xdr:spPr bwMode="auto">
        <a:xfrm>
          <a:off x="12505763" y="2106705"/>
          <a:ext cx="4986619" cy="4964205"/>
        </a:xfrm>
        <a:custGeom>
          <a:avLst/>
          <a:gdLst>
            <a:gd name="T0" fmla="*/ 0 w 3984"/>
            <a:gd name="T1" fmla="*/ 2683510 h 5516"/>
            <a:gd name="T2" fmla="*/ 1483995 w 3984"/>
            <a:gd name="T3" fmla="*/ 0 h 5516"/>
            <a:gd name="T4" fmla="*/ 2101850 w 3984"/>
            <a:gd name="T5" fmla="*/ 985520 h 5516"/>
            <a:gd name="T6" fmla="*/ 2208530 w 3984"/>
            <a:gd name="T7" fmla="*/ 1139825 h 5516"/>
            <a:gd name="T8" fmla="*/ 2256155 w 3984"/>
            <a:gd name="T9" fmla="*/ 1210945 h 5516"/>
            <a:gd name="T10" fmla="*/ 2339340 w 3984"/>
            <a:gd name="T11" fmla="*/ 1365250 h 5516"/>
            <a:gd name="T12" fmla="*/ 2481580 w 3984"/>
            <a:gd name="T13" fmla="*/ 1519555 h 5516"/>
            <a:gd name="T14" fmla="*/ 2505710 w 3984"/>
            <a:gd name="T15" fmla="*/ 1555115 h 5516"/>
            <a:gd name="T16" fmla="*/ 2529205 w 3984"/>
            <a:gd name="T17" fmla="*/ 1579245 h 5516"/>
            <a:gd name="T18" fmla="*/ 2505710 w 3984"/>
            <a:gd name="T19" fmla="*/ 1662430 h 5516"/>
            <a:gd name="T20" fmla="*/ 2481580 w 3984"/>
            <a:gd name="T21" fmla="*/ 1697990 h 5516"/>
            <a:gd name="T22" fmla="*/ 2481580 w 3984"/>
            <a:gd name="T23" fmla="*/ 1828800 h 5516"/>
            <a:gd name="T24" fmla="*/ 1519555 w 3984"/>
            <a:gd name="T25" fmla="*/ 3502660 h 5516"/>
            <a:gd name="T26" fmla="*/ 534035 w 3984"/>
            <a:gd name="T27" fmla="*/ 3502660 h 5516"/>
            <a:gd name="T28" fmla="*/ 0 w 3984"/>
            <a:gd name="T29" fmla="*/ 2683510 h 551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</a:gdLst>
          <a:ahLst/>
          <a:cxnLst>
            <a:cxn ang="T30">
              <a:pos x="T0" y="T1"/>
            </a:cxn>
            <a:cxn ang="T31">
              <a:pos x="T2" y="T3"/>
            </a:cxn>
            <a:cxn ang="T32">
              <a:pos x="T4" y="T5"/>
            </a:cxn>
            <a:cxn ang="T33">
              <a:pos x="T6" y="T7"/>
            </a:cxn>
            <a:cxn ang="T34">
              <a:pos x="T8" y="T9"/>
            </a:cxn>
            <a:cxn ang="T35">
              <a:pos x="T10" y="T11"/>
            </a:cxn>
            <a:cxn ang="T36">
              <a:pos x="T12" y="T13"/>
            </a:cxn>
            <a:cxn ang="T37">
              <a:pos x="T14" y="T15"/>
            </a:cxn>
            <a:cxn ang="T38">
              <a:pos x="T16" y="T17"/>
            </a:cxn>
            <a:cxn ang="T39">
              <a:pos x="T18" y="T19"/>
            </a:cxn>
            <a:cxn ang="T40">
              <a:pos x="T20" y="T21"/>
            </a:cxn>
            <a:cxn ang="T41">
              <a:pos x="T22" y="T23"/>
            </a:cxn>
            <a:cxn ang="T42">
              <a:pos x="T24" y="T25"/>
            </a:cxn>
            <a:cxn ang="T43">
              <a:pos x="T26" y="T27"/>
            </a:cxn>
            <a:cxn ang="T44">
              <a:pos x="T28" y="T29"/>
            </a:cxn>
          </a:cxnLst>
          <a:rect l="0" t="0" r="r" b="b"/>
          <a:pathLst>
            <a:path w="3984" h="5516">
              <a:moveTo>
                <a:pt x="0" y="4226"/>
              </a:moveTo>
              <a:lnTo>
                <a:pt x="2337" y="0"/>
              </a:lnTo>
              <a:cubicBezTo>
                <a:pt x="2650" y="524"/>
                <a:pt x="2805" y="1209"/>
                <a:pt x="3310" y="1552"/>
              </a:cubicBezTo>
              <a:cubicBezTo>
                <a:pt x="3354" y="1640"/>
                <a:pt x="3434" y="1707"/>
                <a:pt x="3478" y="1795"/>
              </a:cubicBezTo>
              <a:cubicBezTo>
                <a:pt x="3523" y="1886"/>
                <a:pt x="3495" y="1851"/>
                <a:pt x="3553" y="1907"/>
              </a:cubicBezTo>
              <a:cubicBezTo>
                <a:pt x="3581" y="1995"/>
                <a:pt x="3631" y="2074"/>
                <a:pt x="3684" y="2150"/>
              </a:cubicBezTo>
              <a:cubicBezTo>
                <a:pt x="3749" y="2244"/>
                <a:pt x="3795" y="2357"/>
                <a:pt x="3908" y="2393"/>
              </a:cubicBezTo>
              <a:cubicBezTo>
                <a:pt x="3921" y="2412"/>
                <a:pt x="3932" y="2431"/>
                <a:pt x="3946" y="2449"/>
              </a:cubicBezTo>
              <a:cubicBezTo>
                <a:pt x="3957" y="2463"/>
                <a:pt x="3980" y="2470"/>
                <a:pt x="3983" y="2487"/>
              </a:cubicBezTo>
              <a:cubicBezTo>
                <a:pt x="3984" y="2493"/>
                <a:pt x="3953" y="2604"/>
                <a:pt x="3946" y="2618"/>
              </a:cubicBezTo>
              <a:cubicBezTo>
                <a:pt x="3936" y="2638"/>
                <a:pt x="3911" y="2652"/>
                <a:pt x="3908" y="2674"/>
              </a:cubicBezTo>
              <a:cubicBezTo>
                <a:pt x="3898" y="2742"/>
                <a:pt x="3908" y="2811"/>
                <a:pt x="3908" y="2880"/>
              </a:cubicBezTo>
              <a:lnTo>
                <a:pt x="2393" y="5516"/>
              </a:lnTo>
              <a:lnTo>
                <a:pt x="841" y="5516"/>
              </a:lnTo>
              <a:lnTo>
                <a:pt x="0" y="4226"/>
              </a:lnTo>
              <a:close/>
            </a:path>
          </a:pathLst>
        </a:custGeom>
        <a:noFill/>
        <a:ln w="38100">
          <a:solidFill>
            <a:srgbClr val="0070C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257735</xdr:colOff>
      <xdr:row>27</xdr:row>
      <xdr:rowOff>78441</xdr:rowOff>
    </xdr:from>
    <xdr:to>
      <xdr:col>19</xdr:col>
      <xdr:colOff>1591235</xdr:colOff>
      <xdr:row>27</xdr:row>
      <xdr:rowOff>89647</xdr:rowOff>
    </xdr:to>
    <xdr:cxnSp macro="">
      <xdr:nvCxnSpPr>
        <xdr:cNvPr id="30" name="Connettore 1 29"/>
        <xdr:cNvCxnSpPr/>
      </xdr:nvCxnSpPr>
      <xdr:spPr>
        <a:xfrm flipH="1">
          <a:off x="12494559" y="5883088"/>
          <a:ext cx="1961029" cy="1120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504264</xdr:colOff>
      <xdr:row>23</xdr:row>
      <xdr:rowOff>33618</xdr:rowOff>
    </xdr:from>
    <xdr:to>
      <xdr:col>18</xdr:col>
      <xdr:colOff>246529</xdr:colOff>
      <xdr:row>27</xdr:row>
      <xdr:rowOff>89647</xdr:rowOff>
    </xdr:to>
    <xdr:cxnSp macro="">
      <xdr:nvCxnSpPr>
        <xdr:cNvPr id="32" name="Connettore 1 31"/>
        <xdr:cNvCxnSpPr/>
      </xdr:nvCxnSpPr>
      <xdr:spPr>
        <a:xfrm>
          <a:off x="11598088" y="4684059"/>
          <a:ext cx="885265" cy="121023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1568823</xdr:colOff>
      <xdr:row>9</xdr:row>
      <xdr:rowOff>123265</xdr:rowOff>
    </xdr:from>
    <xdr:to>
      <xdr:col>22</xdr:col>
      <xdr:colOff>179294</xdr:colOff>
      <xdr:row>27</xdr:row>
      <xdr:rowOff>78441</xdr:rowOff>
    </xdr:to>
    <xdr:cxnSp macro="">
      <xdr:nvCxnSpPr>
        <xdr:cNvPr id="34" name="Connettore 1 33"/>
        <xdr:cNvCxnSpPr/>
      </xdr:nvCxnSpPr>
      <xdr:spPr>
        <a:xfrm flipH="1">
          <a:off x="14433176" y="2106706"/>
          <a:ext cx="2924736" cy="377638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493058</xdr:colOff>
      <xdr:row>9</xdr:row>
      <xdr:rowOff>123265</xdr:rowOff>
    </xdr:from>
    <xdr:to>
      <xdr:col>19</xdr:col>
      <xdr:colOff>705971</xdr:colOff>
      <xdr:row>23</xdr:row>
      <xdr:rowOff>44824</xdr:rowOff>
    </xdr:to>
    <xdr:cxnSp macro="">
      <xdr:nvCxnSpPr>
        <xdr:cNvPr id="36" name="Connettore 1 35"/>
        <xdr:cNvCxnSpPr/>
      </xdr:nvCxnSpPr>
      <xdr:spPr>
        <a:xfrm flipH="1">
          <a:off x="11586882" y="2106706"/>
          <a:ext cx="1983442" cy="258855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750794</xdr:colOff>
      <xdr:row>9</xdr:row>
      <xdr:rowOff>89647</xdr:rowOff>
    </xdr:from>
    <xdr:to>
      <xdr:col>22</xdr:col>
      <xdr:colOff>145676</xdr:colOff>
      <xdr:row>9</xdr:row>
      <xdr:rowOff>89647</xdr:rowOff>
    </xdr:to>
    <xdr:cxnSp macro="">
      <xdr:nvCxnSpPr>
        <xdr:cNvPr id="38" name="Connettore 1 37"/>
        <xdr:cNvCxnSpPr/>
      </xdr:nvCxnSpPr>
      <xdr:spPr>
        <a:xfrm flipH="1">
          <a:off x="13615147" y="2073088"/>
          <a:ext cx="370914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930088</xdr:colOff>
      <xdr:row>27</xdr:row>
      <xdr:rowOff>67235</xdr:rowOff>
    </xdr:from>
    <xdr:to>
      <xdr:col>23</xdr:col>
      <xdr:colOff>549088</xdr:colOff>
      <xdr:row>27</xdr:row>
      <xdr:rowOff>78441</xdr:rowOff>
    </xdr:to>
    <xdr:cxnSp macro="">
      <xdr:nvCxnSpPr>
        <xdr:cNvPr id="29" name="Connettore 1 28"/>
        <xdr:cNvCxnSpPr/>
      </xdr:nvCxnSpPr>
      <xdr:spPr>
        <a:xfrm flipH="1">
          <a:off x="16371794" y="5871882"/>
          <a:ext cx="1961029" cy="1120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33617</xdr:colOff>
      <xdr:row>23</xdr:row>
      <xdr:rowOff>22412</xdr:rowOff>
    </xdr:from>
    <xdr:to>
      <xdr:col>20</xdr:col>
      <xdr:colOff>918882</xdr:colOff>
      <xdr:row>27</xdr:row>
      <xdr:rowOff>78441</xdr:rowOff>
    </xdr:to>
    <xdr:cxnSp macro="">
      <xdr:nvCxnSpPr>
        <xdr:cNvPr id="30" name="Connettore 1 29"/>
        <xdr:cNvCxnSpPr/>
      </xdr:nvCxnSpPr>
      <xdr:spPr>
        <a:xfrm>
          <a:off x="15475323" y="4672853"/>
          <a:ext cx="885265" cy="121023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515470</xdr:colOff>
      <xdr:row>22</xdr:row>
      <xdr:rowOff>123265</xdr:rowOff>
    </xdr:from>
    <xdr:to>
      <xdr:col>25</xdr:col>
      <xdr:colOff>224117</xdr:colOff>
      <xdr:row>27</xdr:row>
      <xdr:rowOff>67235</xdr:rowOff>
    </xdr:to>
    <xdr:cxnSp macro="">
      <xdr:nvCxnSpPr>
        <xdr:cNvPr id="31" name="Connettore 1 30"/>
        <xdr:cNvCxnSpPr/>
      </xdr:nvCxnSpPr>
      <xdr:spPr>
        <a:xfrm flipH="1">
          <a:off x="18299205" y="4583206"/>
          <a:ext cx="918883" cy="128867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2516841</xdr:colOff>
      <xdr:row>22</xdr:row>
      <xdr:rowOff>152400</xdr:rowOff>
    </xdr:from>
    <xdr:to>
      <xdr:col>22</xdr:col>
      <xdr:colOff>163605</xdr:colOff>
      <xdr:row>22</xdr:row>
      <xdr:rowOff>163606</xdr:rowOff>
    </xdr:to>
    <xdr:cxnSp macro="">
      <xdr:nvCxnSpPr>
        <xdr:cNvPr id="35" name="Connettore 1 34"/>
        <xdr:cNvCxnSpPr/>
      </xdr:nvCxnSpPr>
      <xdr:spPr>
        <a:xfrm flipH="1">
          <a:off x="15381194" y="4612341"/>
          <a:ext cx="1961029" cy="1120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152399</xdr:colOff>
      <xdr:row>16</xdr:row>
      <xdr:rowOff>17929</xdr:rowOff>
    </xdr:from>
    <xdr:to>
      <xdr:col>23</xdr:col>
      <xdr:colOff>466165</xdr:colOff>
      <xdr:row>22</xdr:row>
      <xdr:rowOff>163605</xdr:rowOff>
    </xdr:to>
    <xdr:cxnSp macro="">
      <xdr:nvCxnSpPr>
        <xdr:cNvPr id="36" name="Connettore 1 35"/>
        <xdr:cNvCxnSpPr/>
      </xdr:nvCxnSpPr>
      <xdr:spPr>
        <a:xfrm flipH="1">
          <a:off x="17331017" y="3334870"/>
          <a:ext cx="918883" cy="128867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589429</xdr:colOff>
      <xdr:row>16</xdr:row>
      <xdr:rowOff>17929</xdr:rowOff>
    </xdr:from>
    <xdr:to>
      <xdr:col>25</xdr:col>
      <xdr:colOff>264458</xdr:colOff>
      <xdr:row>22</xdr:row>
      <xdr:rowOff>85164</xdr:rowOff>
    </xdr:to>
    <xdr:cxnSp macro="">
      <xdr:nvCxnSpPr>
        <xdr:cNvPr id="37" name="Connettore 1 36"/>
        <xdr:cNvCxnSpPr/>
      </xdr:nvCxnSpPr>
      <xdr:spPr>
        <a:xfrm>
          <a:off x="18373164" y="3334870"/>
          <a:ext cx="885265" cy="121023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D32" sqref="D32:D33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24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6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6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6">
        <v>1</v>
      </c>
      <c r="K11" s="10">
        <v>4</v>
      </c>
      <c r="L11" s="5">
        <v>40</v>
      </c>
      <c r="M11" s="6">
        <v>0</v>
      </c>
      <c r="N11" s="76">
        <v>0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>((ROUND($L13/10,0))-1)*4+MOD($L13,10)+((J13-1)*15)+$N$11</f>
        <v>8</v>
      </c>
      <c r="C13" s="24">
        <f t="shared" ref="C13:C23" si="0">((+O13*COS($N$3)-P13*SIN($N$3))*$R$3)+$N$7</f>
        <v>232</v>
      </c>
      <c r="D13" s="24">
        <f t="shared" ref="D13:D23" si="1">((O13*SIN($N$3)+P13*COS($N$3))*$R$4)+$N$9</f>
        <v>377.425625842204</v>
      </c>
      <c r="E13" s="24">
        <f t="shared" ref="E13:E23" si="2">($M13/3.1416*180)+$N$5</f>
        <v>0</v>
      </c>
      <c r="F13" s="11">
        <v>4</v>
      </c>
      <c r="G13" s="26">
        <f t="shared" ref="G13:G23" si="3">IF($R$3*$R$4=-1,1,0)</f>
        <v>0</v>
      </c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ref="B14:B25" si="4">((ROUND($L14/10,0))-1)*4+MOD($L14,10)+((J14-1)*15)+$N$11</f>
        <v>9</v>
      </c>
      <c r="C14" s="24">
        <f t="shared" si="0"/>
        <v>216</v>
      </c>
      <c r="D14" s="24">
        <f t="shared" si="1"/>
        <v>386.66323014923796</v>
      </c>
      <c r="E14" s="24">
        <f t="shared" si="2"/>
        <v>59.999859694228427</v>
      </c>
      <c r="F14" s="11">
        <v>4</v>
      </c>
      <c r="G14" s="26">
        <f t="shared" si="3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4"/>
        <v>6</v>
      </c>
      <c r="C15" s="24">
        <f t="shared" si="0"/>
        <v>216</v>
      </c>
      <c r="D15" s="24">
        <f t="shared" si="1"/>
        <v>405.138438763306</v>
      </c>
      <c r="E15" s="24">
        <f t="shared" si="2"/>
        <v>0</v>
      </c>
      <c r="F15" s="11">
        <v>4</v>
      </c>
      <c r="G15" s="26">
        <f t="shared" si="3"/>
        <v>0</v>
      </c>
      <c r="I15" s="1"/>
      <c r="J15" s="46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6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>
        <f t="shared" si="4"/>
        <v>7</v>
      </c>
      <c r="C17" s="24">
        <f t="shared" si="0"/>
        <v>200</v>
      </c>
      <c r="D17" s="24">
        <f t="shared" si="1"/>
        <v>414.37604307033996</v>
      </c>
      <c r="E17" s="24">
        <f t="shared" si="2"/>
        <v>59.999859694228427</v>
      </c>
      <c r="F17" s="11">
        <v>4</v>
      </c>
      <c r="G17" s="26">
        <f t="shared" si="3"/>
        <v>0</v>
      </c>
      <c r="I17" s="1"/>
      <c r="J17" s="46">
        <v>1</v>
      </c>
      <c r="K17" s="10">
        <v>10</v>
      </c>
      <c r="L17" s="79">
        <v>23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>
        <f t="shared" si="4"/>
        <v>4</v>
      </c>
      <c r="C18" s="24">
        <f t="shared" si="0"/>
        <v>184</v>
      </c>
      <c r="D18" s="24">
        <f t="shared" si="1"/>
        <v>405.138438763306</v>
      </c>
      <c r="E18" s="24">
        <f t="shared" si="2"/>
        <v>0</v>
      </c>
      <c r="F18" s="11">
        <v>4</v>
      </c>
      <c r="G18" s="26">
        <f t="shared" si="3"/>
        <v>0</v>
      </c>
      <c r="I18" s="1"/>
      <c r="J18" s="46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4"/>
        <v>10</v>
      </c>
      <c r="C19" s="24">
        <f t="shared" si="0"/>
        <v>200</v>
      </c>
      <c r="D19" s="24">
        <f t="shared" si="1"/>
        <v>377.425625842204</v>
      </c>
      <c r="E19" s="24">
        <f t="shared" si="2"/>
        <v>119.99971938845685</v>
      </c>
      <c r="F19" s="11">
        <v>4</v>
      </c>
      <c r="G19" s="26">
        <f t="shared" si="3"/>
        <v>0</v>
      </c>
      <c r="I19" s="1"/>
      <c r="J19" s="46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4"/>
        <v>5</v>
      </c>
      <c r="C20" s="24">
        <f t="shared" si="0"/>
        <v>184</v>
      </c>
      <c r="D20" s="24">
        <f t="shared" si="1"/>
        <v>386.66323014923796</v>
      </c>
      <c r="E20" s="24">
        <f t="shared" si="2"/>
        <v>59.999859694228427</v>
      </c>
      <c r="F20" s="11">
        <v>4</v>
      </c>
      <c r="G20" s="26">
        <f t="shared" si="3"/>
        <v>0</v>
      </c>
      <c r="I20" s="2"/>
      <c r="J20" s="46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6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6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4"/>
        <v>11</v>
      </c>
      <c r="C23" s="24">
        <f t="shared" si="0"/>
        <v>200</v>
      </c>
      <c r="D23" s="24">
        <f t="shared" si="1"/>
        <v>358.95041722813596</v>
      </c>
      <c r="E23" s="24">
        <f t="shared" si="2"/>
        <v>179.99957908268468</v>
      </c>
      <c r="F23" s="11">
        <v>4</v>
      </c>
      <c r="G23" s="26">
        <f t="shared" si="3"/>
        <v>0</v>
      </c>
      <c r="I23" s="2"/>
      <c r="J23" s="46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4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J2" sqref="J2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>
        <f>((ROUND($L4/10,0))-1)*4+MOD($L4,10)+((J4-1)*15)+$N$11</f>
        <v>1</v>
      </c>
      <c r="C4" s="24">
        <f>((+O4*COS($N$3)-P4*SIN($N$3))*$R$3)+$N$7</f>
        <v>316</v>
      </c>
      <c r="D4" s="24">
        <f>((O4*SIN($N$3)+P4*COS($N$3))*$R$4)+$N$9</f>
        <v>331.23760430703402</v>
      </c>
      <c r="E4" s="24">
        <f>($M4/3.1416*180)+$N$5</f>
        <v>-59.999859694228427</v>
      </c>
      <c r="F4" s="11">
        <v>4</v>
      </c>
      <c r="G4" s="26">
        <f>IF($R$3*$R$4=-1,1,0)</f>
        <v>0</v>
      </c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>
        <f t="shared" ref="B5:B7" si="0">((ROUND($L5/10,0))-1)*4+MOD($L5,10)+((J5-1)*15)+$N$11</f>
        <v>2</v>
      </c>
      <c r="C5" s="24">
        <f>((+O5*COS($N$3)-P5*SIN($N$3))*$R$3)+$N$7</f>
        <v>332</v>
      </c>
      <c r="D5" s="24">
        <f>((O5*SIN($N$3)+P5*COS($N$3))*$R$4)+$N$9</f>
        <v>322</v>
      </c>
      <c r="E5" s="24">
        <f>($M5/3.1416*180)+$N$5</f>
        <v>-119.99971938845685</v>
      </c>
      <c r="F5" s="11">
        <v>4</v>
      </c>
      <c r="G5" s="26">
        <f>IF($R$3*$R$4=-1,1,0)</f>
        <v>0</v>
      </c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>
        <f t="shared" si="0"/>
        <v>3</v>
      </c>
      <c r="C6" s="24">
        <f>((+O6*COS($N$3)-P6*SIN($N$3))*$R$3)+$N$7</f>
        <v>348</v>
      </c>
      <c r="D6" s="24">
        <f>((O6*SIN($N$3)+P6*COS($N$3))*$R$4)+$N$9</f>
        <v>331.23760430703402</v>
      </c>
      <c r="E6" s="24">
        <f>($M6/3.1416*180)+$N$5</f>
        <v>-59.999859694228427</v>
      </c>
      <c r="F6" s="11">
        <v>4</v>
      </c>
      <c r="G6" s="26">
        <f>IF($R$3*$R$4=-1,1,0)</f>
        <v>0</v>
      </c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si="0"/>
        <v>0</v>
      </c>
      <c r="C7" s="24">
        <f>((+O7*COS($N$3)-P7*SIN($N$3))*$R$3)+$N$7</f>
        <v>348</v>
      </c>
      <c r="D7" s="24">
        <f>((O7*SIN($N$3)+P7*COS($N$3))*$R$4)+$N$9</f>
        <v>349.712812921102</v>
      </c>
      <c r="E7" s="24">
        <f>($M7/3.1416*180)+$N$5</f>
        <v>0</v>
      </c>
      <c r="F7" s="11">
        <v>4</v>
      </c>
      <c r="G7" s="26">
        <f>IF($R$3*$R$4=-1,1,0)</f>
        <v>0</v>
      </c>
      <c r="H7" s="1"/>
      <c r="I7" s="1"/>
      <c r="J7" s="46">
        <v>1</v>
      </c>
      <c r="K7" s="10">
        <v>18</v>
      </c>
      <c r="L7" s="79">
        <v>10</v>
      </c>
      <c r="M7" s="6">
        <v>0</v>
      </c>
      <c r="N7" s="3">
        <v>200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6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>
        <f t="shared" ref="B11:B12" si="1">((ROUND($L11/10,0))-1)*4+MOD($L11,10)+((J11-1)*15)+$N$11</f>
        <v>12</v>
      </c>
      <c r="C11" s="24">
        <f>((+O11*COS($N$3)-P11*SIN($N$3))*$R$3)+$N$7</f>
        <v>316</v>
      </c>
      <c r="D11" s="24">
        <f>((O11*SIN($N$3)+P11*COS($N$3))*$R$4)+$N$9</f>
        <v>349.712812921102</v>
      </c>
      <c r="E11" s="24">
        <f>($M11/3.1416*180)+$N$5</f>
        <v>0</v>
      </c>
      <c r="F11" s="11">
        <v>4</v>
      </c>
      <c r="G11" s="26">
        <f t="shared" ref="G11:G25" si="2">IF($R$3*$R$4=-1,1,0)</f>
        <v>0</v>
      </c>
      <c r="I11" s="1"/>
      <c r="J11" s="46">
        <v>1</v>
      </c>
      <c r="K11" s="10">
        <v>4</v>
      </c>
      <c r="L11" s="5">
        <v>40</v>
      </c>
      <c r="M11" s="6">
        <v>0</v>
      </c>
      <c r="N11" s="76">
        <v>0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1"/>
        <v>13</v>
      </c>
      <c r="C12" s="24">
        <f>((+O12*COS($N$3)-P12*SIN($N$3))*$R$3)+$N$7</f>
        <v>332</v>
      </c>
      <c r="D12" s="24">
        <f>((O12*SIN($N$3)+P12*COS($N$3))*$R$4)+$N$9</f>
        <v>358.95041722813596</v>
      </c>
      <c r="E12" s="24">
        <f>($M12/3.1416*180)+$N$5</f>
        <v>-59.999859694228427</v>
      </c>
      <c r="F12" s="11">
        <v>4</v>
      </c>
      <c r="G12" s="26">
        <f t="shared" si="2"/>
        <v>0</v>
      </c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>
        <f t="shared" si="2"/>
        <v>0</v>
      </c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>
        <f t="shared" si="2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>
        <f t="shared" si="2"/>
        <v>0</v>
      </c>
      <c r="I15" s="1"/>
      <c r="J15" s="46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>
        <f t="shared" si="2"/>
        <v>0</v>
      </c>
      <c r="I16" s="1"/>
      <c r="J16" s="46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>
        <f t="shared" si="2"/>
        <v>0</v>
      </c>
      <c r="I17" s="1"/>
      <c r="J17" s="46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>
        <f t="shared" si="2"/>
        <v>0</v>
      </c>
      <c r="I18" s="1"/>
      <c r="J18" s="46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>
        <f t="shared" si="2"/>
        <v>0</v>
      </c>
      <c r="I19" s="1"/>
      <c r="J19" s="46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>
        <f t="shared" si="2"/>
        <v>0</v>
      </c>
      <c r="I20" s="2"/>
      <c r="J20" s="46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>
        <f t="shared" si="2"/>
        <v>0</v>
      </c>
      <c r="I21" s="2"/>
      <c r="J21" s="46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>
        <f t="shared" si="2"/>
        <v>0</v>
      </c>
      <c r="I22" s="2"/>
      <c r="J22" s="46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>
        <f t="shared" si="2"/>
        <v>0</v>
      </c>
      <c r="I23" s="2"/>
      <c r="J23" s="46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>
        <f t="shared" si="2"/>
        <v>0</v>
      </c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>
        <f t="shared" si="2"/>
        <v>0</v>
      </c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B11" sqref="B11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300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>
        <f t="shared" ref="B11:B15" si="0">((ROUND($L11/10,0))-1)*4+MOD($L11,10)+((J11-1)*15)+$N$11</f>
        <v>28</v>
      </c>
      <c r="C11" s="24">
        <f t="shared" ref="C11:C24" si="1">((+O11*COS($N$3)-P11*SIN($N$3))*$R$3)+$N$7</f>
        <v>416</v>
      </c>
      <c r="D11" s="24">
        <f t="shared" ref="D11:D24" si="2">((O11*SIN($N$3)+P11*COS($N$3))*$R$4)+$N$9</f>
        <v>349.712812921102</v>
      </c>
      <c r="E11" s="24">
        <f t="shared" ref="E11:E24" si="3">($M11/3.1416*180)+$N$5</f>
        <v>0</v>
      </c>
      <c r="F11" s="11">
        <v>4</v>
      </c>
      <c r="G11" s="26">
        <f t="shared" ref="G11:G24" si="4">IF($R$3*$R$4=-1,1,0)</f>
        <v>0</v>
      </c>
      <c r="I11" s="1"/>
      <c r="J11" s="44">
        <v>1</v>
      </c>
      <c r="K11" s="10">
        <v>4</v>
      </c>
      <c r="L11" s="5">
        <v>40</v>
      </c>
      <c r="M11" s="6">
        <v>0</v>
      </c>
      <c r="N11" s="76">
        <v>16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0"/>
        <v>29</v>
      </c>
      <c r="C12" s="24">
        <f t="shared" si="1"/>
        <v>432</v>
      </c>
      <c r="D12" s="24">
        <f t="shared" si="2"/>
        <v>358.95041722813596</v>
      </c>
      <c r="E12" s="24">
        <f t="shared" si="3"/>
        <v>-59.999859694228427</v>
      </c>
      <c r="F12" s="11">
        <v>4</v>
      </c>
      <c r="G12" s="26">
        <f t="shared" si="4"/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 t="shared" si="0"/>
        <v>24</v>
      </c>
      <c r="C13" s="24">
        <f t="shared" si="1"/>
        <v>432</v>
      </c>
      <c r="D13" s="24">
        <f t="shared" si="2"/>
        <v>377.425625842204</v>
      </c>
      <c r="E13" s="24">
        <f t="shared" si="3"/>
        <v>0</v>
      </c>
      <c r="F13" s="11">
        <v>4</v>
      </c>
      <c r="G13" s="26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si="0"/>
        <v>25</v>
      </c>
      <c r="C14" s="24">
        <f t="shared" si="1"/>
        <v>416</v>
      </c>
      <c r="D14" s="24">
        <f t="shared" si="2"/>
        <v>386.66323014923796</v>
      </c>
      <c r="E14" s="24">
        <f t="shared" si="3"/>
        <v>59.999859694228427</v>
      </c>
      <c r="F14" s="11">
        <v>4</v>
      </c>
      <c r="G14" s="26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0"/>
        <v>22</v>
      </c>
      <c r="C15" s="24">
        <f t="shared" si="1"/>
        <v>416</v>
      </c>
      <c r="D15" s="24">
        <f t="shared" si="2"/>
        <v>405.138438763306</v>
      </c>
      <c r="E15" s="24">
        <f t="shared" si="3"/>
        <v>0</v>
      </c>
      <c r="F15" s="11">
        <v>4</v>
      </c>
      <c r="G15" s="26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ref="B19:B20" si="5">((ROUND($L19/10,0))-1)*4+MOD($L19,10)+((J19-1)*15)+$N$11</f>
        <v>26</v>
      </c>
      <c r="C19" s="24">
        <f t="shared" si="1"/>
        <v>400</v>
      </c>
      <c r="D19" s="24">
        <f t="shared" si="2"/>
        <v>377.425625842204</v>
      </c>
      <c r="E19" s="24">
        <f t="shared" si="3"/>
        <v>119.99971938845685</v>
      </c>
      <c r="F19" s="11">
        <v>4</v>
      </c>
      <c r="G19" s="26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5"/>
        <v>21</v>
      </c>
      <c r="C20" s="24">
        <f t="shared" si="1"/>
        <v>384</v>
      </c>
      <c r="D20" s="24">
        <f t="shared" si="2"/>
        <v>386.66323014923796</v>
      </c>
      <c r="E20" s="24">
        <f t="shared" si="3"/>
        <v>59.999859694228427</v>
      </c>
      <c r="F20" s="11">
        <v>4</v>
      </c>
      <c r="G20" s="26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ref="B23:B24" si="6">((ROUND($L23/10,0))-1)*4+MOD($L23,10)+((J23-1)*15)+$N$11</f>
        <v>27</v>
      </c>
      <c r="C23" s="24">
        <f t="shared" si="1"/>
        <v>400</v>
      </c>
      <c r="D23" s="24">
        <f t="shared" si="2"/>
        <v>358.95041722813596</v>
      </c>
      <c r="E23" s="24">
        <f t="shared" si="3"/>
        <v>179.99957908268468</v>
      </c>
      <c r="F23" s="11">
        <v>4</v>
      </c>
      <c r="G23" s="26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>
        <f t="shared" si="6"/>
        <v>30</v>
      </c>
      <c r="C24" s="24">
        <f t="shared" si="1"/>
        <v>384</v>
      </c>
      <c r="D24" s="24">
        <f t="shared" si="2"/>
        <v>349.712812921102</v>
      </c>
      <c r="E24" s="24">
        <f t="shared" si="3"/>
        <v>119.99971938845685</v>
      </c>
      <c r="F24" s="11">
        <v>4</v>
      </c>
      <c r="G24" s="26">
        <f t="shared" si="4"/>
        <v>0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J28" sqref="J28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ref="B7" si="0">((ROUND($L7/10,0))-1)*4+MOD($L7,10)+((J7-1)*15)+$N$11</f>
        <v>16</v>
      </c>
      <c r="C7" s="24">
        <f t="shared" ref="C7:C10" si="1">((+O7*COS($N$3)-P7*SIN($N$3))*$R$3)+$N$7</f>
        <v>548</v>
      </c>
      <c r="D7" s="24">
        <f t="shared" ref="D7:D10" si="2">((O7*SIN($N$3)+P7*COS($N$3))*$R$4)+$N$9</f>
        <v>349.712812921102</v>
      </c>
      <c r="E7" s="24">
        <f t="shared" ref="E7:E10" si="3">($M7/3.1416*180)+$N$5</f>
        <v>0</v>
      </c>
      <c r="F7" s="11">
        <v>4</v>
      </c>
      <c r="G7" s="26">
        <f t="shared" ref="G7:G10" si="4">IF($R$3*$R$4=-1,1,0)</f>
        <v>0</v>
      </c>
      <c r="H7" s="1"/>
      <c r="I7" s="1"/>
      <c r="J7" s="44">
        <v>1</v>
      </c>
      <c r="K7" s="10">
        <v>18</v>
      </c>
      <c r="L7" s="79">
        <v>10</v>
      </c>
      <c r="M7" s="6">
        <v>0</v>
      </c>
      <c r="N7" s="3">
        <v>400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>
        <f t="shared" ref="B7:B10" si="5">((ROUND($L8/10,0))-1)*4+MOD($L8,10)+((J8-1)*15)+$N$11</f>
        <v>17</v>
      </c>
      <c r="C8" s="24">
        <f t="shared" si="1"/>
        <v>564</v>
      </c>
      <c r="D8" s="24">
        <f t="shared" si="2"/>
        <v>358.95041722813596</v>
      </c>
      <c r="E8" s="24">
        <f t="shared" si="3"/>
        <v>-59.999859694228427</v>
      </c>
      <c r="F8" s="11">
        <v>4</v>
      </c>
      <c r="G8" s="26">
        <f t="shared" si="4"/>
        <v>0</v>
      </c>
      <c r="H8" s="1"/>
      <c r="I8" s="1"/>
      <c r="J8" s="44">
        <v>1</v>
      </c>
      <c r="K8" s="10">
        <v>19</v>
      </c>
      <c r="L8" s="79">
        <v>11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>
        <f t="shared" si="5"/>
        <v>18</v>
      </c>
      <c r="C9" s="24">
        <f t="shared" si="1"/>
        <v>564</v>
      </c>
      <c r="D9" s="24">
        <f t="shared" si="2"/>
        <v>377.425625842204</v>
      </c>
      <c r="E9" s="24">
        <f t="shared" si="3"/>
        <v>0</v>
      </c>
      <c r="F9" s="11">
        <v>4</v>
      </c>
      <c r="G9" s="26">
        <f t="shared" si="4"/>
        <v>0</v>
      </c>
      <c r="I9" s="1"/>
      <c r="J9" s="44">
        <v>1</v>
      </c>
      <c r="K9" s="10">
        <v>20</v>
      </c>
      <c r="L9" s="79">
        <v>12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>
        <f t="shared" si="5"/>
        <v>19</v>
      </c>
      <c r="C10" s="24">
        <f t="shared" si="1"/>
        <v>548</v>
      </c>
      <c r="D10" s="24">
        <f t="shared" si="2"/>
        <v>386.66323014923796</v>
      </c>
      <c r="E10" s="24">
        <f t="shared" si="3"/>
        <v>59.999859694228427</v>
      </c>
      <c r="F10" s="11">
        <v>4</v>
      </c>
      <c r="G10" s="26">
        <f t="shared" si="4"/>
        <v>0</v>
      </c>
      <c r="I10" s="1"/>
      <c r="J10" s="44">
        <v>1</v>
      </c>
      <c r="K10" s="10">
        <v>21</v>
      </c>
      <c r="L10" s="79">
        <v>13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76">
        <v>16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B3" sqref="B3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24">
        <f t="shared" ref="B3:B4" si="0">((ROUND($L3/10,0))-1)*4+MOD($L3,10)+((J3-1)*15)+$N$11</f>
        <v>32</v>
      </c>
      <c r="C3" s="37">
        <f>((+O3*COS($N$3)-P3*SIN($N$3))*$R$3)+$N$7</f>
        <v>600</v>
      </c>
      <c r="D3" s="37">
        <f>((O3*SIN($N$3)+P3*COS($N$3))*$R$4)+$N$9</f>
        <v>322</v>
      </c>
      <c r="E3" s="37">
        <f>($M3/3.1416*180)+$N$5</f>
        <v>0</v>
      </c>
      <c r="F3" s="38">
        <v>4</v>
      </c>
      <c r="G3" s="39">
        <f>IF($R$3*$R$4=-1,1,0)</f>
        <v>0</v>
      </c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>
        <f t="shared" si="0"/>
        <v>33</v>
      </c>
      <c r="C4" s="24">
        <f t="shared" ref="C4:C25" si="1">((+O4*COS($N$3)-P4*SIN($N$3))*$R$3)+$N$7</f>
        <v>616</v>
      </c>
      <c r="D4" s="24">
        <f t="shared" ref="D4:D25" si="2">((O4*SIN($N$3)+P4*COS($N$3))*$R$4)+$N$9</f>
        <v>331.23760430703402</v>
      </c>
      <c r="E4" s="24">
        <f t="shared" ref="E4:E25" si="3">($M4/3.1416*180)+$N$5</f>
        <v>-59.999859694228427</v>
      </c>
      <c r="F4" s="11">
        <v>4</v>
      </c>
      <c r="G4" s="26">
        <f t="shared" ref="G4:G25" si="4">IF($R$3*$R$4=-1,1,0)</f>
        <v>0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500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>
        <f t="shared" ref="B11:B15" si="5">((ROUND($L11/10,0))-1)*4+MOD($L11,10)+((J11-1)*15)+$N$11</f>
        <v>44</v>
      </c>
      <c r="C11" s="24">
        <f t="shared" si="1"/>
        <v>616</v>
      </c>
      <c r="D11" s="24">
        <f t="shared" si="2"/>
        <v>349.712812921102</v>
      </c>
      <c r="E11" s="24">
        <f t="shared" si="3"/>
        <v>0</v>
      </c>
      <c r="F11" s="11">
        <v>4</v>
      </c>
      <c r="G11" s="26">
        <f t="shared" si="4"/>
        <v>0</v>
      </c>
      <c r="I11" s="1"/>
      <c r="J11" s="44">
        <v>1</v>
      </c>
      <c r="K11" s="10">
        <v>4</v>
      </c>
      <c r="L11" s="5">
        <v>40</v>
      </c>
      <c r="M11" s="6">
        <v>0</v>
      </c>
      <c r="N11" s="76">
        <v>32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5"/>
        <v>45</v>
      </c>
      <c r="C12" s="24">
        <f t="shared" si="1"/>
        <v>632</v>
      </c>
      <c r="D12" s="24">
        <f t="shared" si="2"/>
        <v>358.95041722813596</v>
      </c>
      <c r="E12" s="24">
        <f t="shared" si="3"/>
        <v>-59.999859694228427</v>
      </c>
      <c r="F12" s="11">
        <v>4</v>
      </c>
      <c r="G12" s="26">
        <f t="shared" si="4"/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 t="shared" si="5"/>
        <v>40</v>
      </c>
      <c r="C13" s="24">
        <f t="shared" si="1"/>
        <v>632</v>
      </c>
      <c r="D13" s="24">
        <f t="shared" si="2"/>
        <v>377.425625842204</v>
      </c>
      <c r="E13" s="24">
        <f t="shared" si="3"/>
        <v>0</v>
      </c>
      <c r="F13" s="11">
        <v>4</v>
      </c>
      <c r="G13" s="26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si="5"/>
        <v>41</v>
      </c>
      <c r="C14" s="24">
        <f t="shared" si="1"/>
        <v>616</v>
      </c>
      <c r="D14" s="24">
        <f t="shared" si="2"/>
        <v>386.66323014923796</v>
      </c>
      <c r="E14" s="24">
        <f t="shared" si="3"/>
        <v>59.999859694228427</v>
      </c>
      <c r="F14" s="11">
        <v>4</v>
      </c>
      <c r="G14" s="26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5"/>
        <v>38</v>
      </c>
      <c r="C15" s="24">
        <f t="shared" si="1"/>
        <v>616</v>
      </c>
      <c r="D15" s="24">
        <f t="shared" si="2"/>
        <v>405.138438763306</v>
      </c>
      <c r="E15" s="24">
        <f t="shared" si="3"/>
        <v>0</v>
      </c>
      <c r="F15" s="11">
        <v>4</v>
      </c>
      <c r="G15" s="26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ref="B19" si="6">((ROUND($L19/10,0))-1)*4+MOD($L19,10)+((J19-1)*15)+$N$11</f>
        <v>42</v>
      </c>
      <c r="C19" s="24">
        <f t="shared" si="1"/>
        <v>600</v>
      </c>
      <c r="D19" s="24">
        <f t="shared" si="2"/>
        <v>377.425625842204</v>
      </c>
      <c r="E19" s="24">
        <f t="shared" si="3"/>
        <v>119.99971938845685</v>
      </c>
      <c r="F19" s="11">
        <v>4</v>
      </c>
      <c r="G19" s="26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ref="B23:B25" si="7">((ROUND($L23/10,0))-1)*4+MOD($L23,10)+((J23-1)*15)+$N$11</f>
        <v>43</v>
      </c>
      <c r="C23" s="24">
        <f t="shared" si="1"/>
        <v>600</v>
      </c>
      <c r="D23" s="24">
        <f t="shared" si="2"/>
        <v>358.95041722813596</v>
      </c>
      <c r="E23" s="24">
        <f t="shared" si="3"/>
        <v>179.99957908268468</v>
      </c>
      <c r="F23" s="11">
        <v>4</v>
      </c>
      <c r="G23" s="26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>
        <f t="shared" si="7"/>
        <v>46</v>
      </c>
      <c r="C24" s="24">
        <f t="shared" si="1"/>
        <v>584</v>
      </c>
      <c r="D24" s="24">
        <f t="shared" si="2"/>
        <v>349.712812921102</v>
      </c>
      <c r="E24" s="24">
        <f t="shared" si="3"/>
        <v>119.99971938845685</v>
      </c>
      <c r="F24" s="11">
        <v>4</v>
      </c>
      <c r="G24" s="26">
        <f t="shared" si="4"/>
        <v>0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4">
        <f t="shared" si="7"/>
        <v>47</v>
      </c>
      <c r="C25" s="28">
        <f t="shared" si="1"/>
        <v>584</v>
      </c>
      <c r="D25" s="28">
        <f t="shared" si="2"/>
        <v>331.23760430703402</v>
      </c>
      <c r="E25" s="28">
        <f t="shared" si="3"/>
        <v>179.99957908268468</v>
      </c>
      <c r="F25" s="29">
        <v>4</v>
      </c>
      <c r="G25" s="30">
        <f t="shared" si="4"/>
        <v>0</v>
      </c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J35" sqref="J35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-1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30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6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6">
        <v>1</v>
      </c>
      <c r="K10" s="10">
        <v>21</v>
      </c>
      <c r="L10" s="5">
        <v>23</v>
      </c>
      <c r="M10" s="6">
        <v>1.0471975511966001</v>
      </c>
      <c r="N10" s="4"/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6">
        <v>1</v>
      </c>
      <c r="K11" s="10">
        <v>4</v>
      </c>
      <c r="L11" s="5">
        <v>40</v>
      </c>
      <c r="M11" s="6">
        <v>0</v>
      </c>
      <c r="N11" s="4"/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ref="B14:B24" si="0">((ROUND($L14/10,0))-1)*4+MOD($L14,10)+((J14-1)*15)</f>
        <v>24</v>
      </c>
      <c r="C14" s="24">
        <f t="shared" ref="C14:C24" si="1">((+O14*COS($N$3)-P14*SIN($N$3))*$R$3)+$N$7</f>
        <v>118.12733176437591</v>
      </c>
      <c r="D14" s="24">
        <f t="shared" ref="D14:D24" si="2">((O14*SIN($N$3)+P14*COS($N$3))*$R$4)+$N$9</f>
        <v>21.397459621556209</v>
      </c>
      <c r="E14" s="24">
        <f t="shared" ref="E14:E24" si="3">($M14/3.1416*180)+$N$5</f>
        <v>89.999859694228434</v>
      </c>
      <c r="F14" s="11">
        <v>4</v>
      </c>
      <c r="G14" s="26">
        <f t="shared" ref="G14:G24" si="4">IF($R$3*$R$4=-1,1,0)</f>
        <v>1</v>
      </c>
      <c r="I14" s="1"/>
      <c r="J14" s="46">
        <v>2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0"/>
        <v>21</v>
      </c>
      <c r="C15" s="24">
        <f t="shared" si="1"/>
        <v>108.88972745734191</v>
      </c>
      <c r="D15" s="24">
        <f t="shared" si="2"/>
        <v>5.3974596215562087</v>
      </c>
      <c r="E15" s="24">
        <f t="shared" si="3"/>
        <v>30</v>
      </c>
      <c r="F15" s="11">
        <v>4</v>
      </c>
      <c r="G15" s="26">
        <f t="shared" si="4"/>
        <v>1</v>
      </c>
      <c r="I15" s="1"/>
      <c r="J15" s="46">
        <v>2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>
        <f t="shared" si="0"/>
        <v>22</v>
      </c>
      <c r="C16" s="24">
        <f t="shared" si="1"/>
        <v>118.12733176437592</v>
      </c>
      <c r="D16" s="24">
        <f t="shared" si="2"/>
        <v>-10.602540378443734</v>
      </c>
      <c r="E16" s="24">
        <f t="shared" si="3"/>
        <v>-29.999859694228427</v>
      </c>
      <c r="F16" s="11">
        <v>4</v>
      </c>
      <c r="G16" s="26">
        <f t="shared" si="4"/>
        <v>1</v>
      </c>
      <c r="I16" s="1"/>
      <c r="J16" s="46">
        <v>2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>
        <f t="shared" si="0"/>
        <v>18</v>
      </c>
      <c r="C17" s="24">
        <f t="shared" si="1"/>
        <v>90.414518843273896</v>
      </c>
      <c r="D17" s="24">
        <f t="shared" si="2"/>
        <v>5.3974596215562372</v>
      </c>
      <c r="E17" s="24">
        <f t="shared" si="3"/>
        <v>89.999859694228434</v>
      </c>
      <c r="F17" s="11">
        <v>4</v>
      </c>
      <c r="G17" s="26">
        <f t="shared" si="4"/>
        <v>1</v>
      </c>
      <c r="I17" s="1"/>
      <c r="J17" s="46">
        <v>2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>
        <f t="shared" si="0"/>
        <v>19</v>
      </c>
      <c r="C18" s="24">
        <f t="shared" si="1"/>
        <v>81.176914536239863</v>
      </c>
      <c r="D18" s="24">
        <f t="shared" si="2"/>
        <v>21.397459621556209</v>
      </c>
      <c r="E18" s="24">
        <f t="shared" si="3"/>
        <v>30</v>
      </c>
      <c r="F18" s="11">
        <v>4</v>
      </c>
      <c r="G18" s="26">
        <f t="shared" si="4"/>
        <v>1</v>
      </c>
      <c r="I18" s="1"/>
      <c r="J18" s="46">
        <v>2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0"/>
        <v>25</v>
      </c>
      <c r="C19" s="24">
        <f t="shared" si="1"/>
        <v>108.88972745734189</v>
      </c>
      <c r="D19" s="24">
        <f t="shared" si="2"/>
        <v>37.39745962155618</v>
      </c>
      <c r="E19" s="24">
        <f t="shared" si="3"/>
        <v>149.99971938845687</v>
      </c>
      <c r="F19" s="11">
        <v>4</v>
      </c>
      <c r="G19" s="26">
        <f t="shared" si="4"/>
        <v>1</v>
      </c>
      <c r="I19" s="1"/>
      <c r="J19" s="46">
        <v>2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0"/>
        <v>20</v>
      </c>
      <c r="C20" s="24">
        <f t="shared" si="1"/>
        <v>90.414518843273868</v>
      </c>
      <c r="D20" s="24">
        <f t="shared" si="2"/>
        <v>37.397459621556209</v>
      </c>
      <c r="E20" s="24">
        <f t="shared" si="3"/>
        <v>89.999859694228434</v>
      </c>
      <c r="F20" s="11">
        <v>4</v>
      </c>
      <c r="G20" s="26">
        <f t="shared" si="4"/>
        <v>1</v>
      </c>
      <c r="I20" s="2"/>
      <c r="J20" s="46">
        <v>2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>
        <f t="shared" si="0"/>
        <v>45</v>
      </c>
      <c r="C21" s="24">
        <f t="shared" si="1"/>
        <v>81.176914536239849</v>
      </c>
      <c r="D21" s="24">
        <f t="shared" si="2"/>
        <v>53.39745962155618</v>
      </c>
      <c r="E21" s="24">
        <f t="shared" si="3"/>
        <v>149.99971938845687</v>
      </c>
      <c r="F21" s="11">
        <v>4</v>
      </c>
      <c r="G21" s="26">
        <f t="shared" si="4"/>
        <v>1</v>
      </c>
      <c r="I21" s="2"/>
      <c r="J21" s="46">
        <v>3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>
        <f t="shared" si="0"/>
        <v>15</v>
      </c>
      <c r="C22" s="24">
        <f t="shared" si="1"/>
        <v>90.414518843273854</v>
      </c>
      <c r="D22" s="24">
        <f t="shared" si="2"/>
        <v>69.39745962155618</v>
      </c>
      <c r="E22" s="24">
        <f t="shared" si="3"/>
        <v>209.99957908268468</v>
      </c>
      <c r="F22" s="11">
        <v>4</v>
      </c>
      <c r="G22" s="26">
        <f t="shared" si="4"/>
        <v>1</v>
      </c>
      <c r="I22" s="2"/>
      <c r="J22" s="46">
        <v>2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0"/>
        <v>26</v>
      </c>
      <c r="C23" s="24">
        <f t="shared" si="1"/>
        <v>118.1273317643759</v>
      </c>
      <c r="D23" s="24">
        <f t="shared" si="2"/>
        <v>53.39745962155618</v>
      </c>
      <c r="E23" s="24">
        <f t="shared" si="3"/>
        <v>209.99957908268468</v>
      </c>
      <c r="F23" s="11">
        <v>4</v>
      </c>
      <c r="G23" s="26">
        <f t="shared" si="4"/>
        <v>1</v>
      </c>
      <c r="I23" s="2"/>
      <c r="J23" s="46">
        <v>2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>
        <f t="shared" si="0"/>
        <v>14</v>
      </c>
      <c r="C24" s="24">
        <f t="shared" si="1"/>
        <v>108.88972745734185</v>
      </c>
      <c r="D24" s="24">
        <f t="shared" si="2"/>
        <v>69.39745962155618</v>
      </c>
      <c r="E24" s="24">
        <f t="shared" si="3"/>
        <v>149.99971938845687</v>
      </c>
      <c r="F24" s="11">
        <v>4</v>
      </c>
      <c r="G24" s="26">
        <f t="shared" si="4"/>
        <v>1</v>
      </c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/>
      <c r="B25" s="28"/>
      <c r="C25" s="28"/>
      <c r="D25" s="28"/>
      <c r="E25" s="28"/>
      <c r="F25" s="29"/>
      <c r="G25" s="30"/>
      <c r="I25" s="2"/>
      <c r="J25" s="50">
        <v>2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J2" sqref="J2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-1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30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ref="B7:B12" si="0">((ROUND($L7/10,0))-1)*4+MOD($L7,10)+((J7-1)*15)</f>
        <v>4</v>
      </c>
      <c r="C7" s="24">
        <f t="shared" ref="C7:C12" si="1">((+O7*COS($N$3)-P7*SIN($N$3))*$R$3)+$N$7</f>
        <v>164.31535329954593</v>
      </c>
      <c r="D7" s="24">
        <f t="shared" ref="D7:D12" si="2">((O7*SIN($N$3)+P7*COS($N$3))*$R$4)+$N$9</f>
        <v>37.39745962155618</v>
      </c>
      <c r="E7" s="24">
        <f t="shared" ref="E7:E12" si="3">($M7/3.1416*180)+$N$5</f>
        <v>30</v>
      </c>
      <c r="F7" s="11">
        <v>4</v>
      </c>
      <c r="G7" s="26">
        <f t="shared" ref="G7:G12" si="4">IF($R$3*$R$4=-1,1,0)</f>
        <v>1</v>
      </c>
      <c r="H7" s="1"/>
      <c r="I7" s="1"/>
      <c r="J7" s="46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>
        <f t="shared" si="0"/>
        <v>5</v>
      </c>
      <c r="C8" s="24">
        <f t="shared" si="1"/>
        <v>173.55295760657998</v>
      </c>
      <c r="D8" s="24">
        <f t="shared" si="2"/>
        <v>21.397459621556209</v>
      </c>
      <c r="E8" s="24">
        <f t="shared" si="3"/>
        <v>-29.999859694228427</v>
      </c>
      <c r="F8" s="11">
        <v>4</v>
      </c>
      <c r="G8" s="26">
        <f t="shared" si="4"/>
        <v>1</v>
      </c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>
        <f t="shared" si="0"/>
        <v>6</v>
      </c>
      <c r="C9" s="24">
        <f t="shared" si="1"/>
        <v>164.31535329954596</v>
      </c>
      <c r="D9" s="24">
        <f t="shared" si="2"/>
        <v>5.3974596215562087</v>
      </c>
      <c r="E9" s="24">
        <f t="shared" si="3"/>
        <v>30</v>
      </c>
      <c r="F9" s="11">
        <v>4</v>
      </c>
      <c r="G9" s="26">
        <f t="shared" si="4"/>
        <v>1</v>
      </c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6">
        <v>1</v>
      </c>
      <c r="K10" s="10">
        <v>21</v>
      </c>
      <c r="L10" s="5">
        <v>23</v>
      </c>
      <c r="M10" s="6">
        <v>1.0471975511966001</v>
      </c>
      <c r="N10" s="4"/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6">
        <v>1</v>
      </c>
      <c r="K11" s="10">
        <v>4</v>
      </c>
      <c r="L11" s="5">
        <v>40</v>
      </c>
      <c r="M11" s="6">
        <v>0</v>
      </c>
      <c r="N11" s="4"/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0"/>
        <v>13</v>
      </c>
      <c r="C12" s="24">
        <f t="shared" si="1"/>
        <v>145.84014468547792</v>
      </c>
      <c r="D12" s="24">
        <f t="shared" si="2"/>
        <v>37.397459621556209</v>
      </c>
      <c r="E12" s="24">
        <f t="shared" si="3"/>
        <v>-29.999859694228427</v>
      </c>
      <c r="F12" s="11">
        <v>4</v>
      </c>
      <c r="G12" s="26">
        <f t="shared" si="4"/>
        <v>1</v>
      </c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/>
      <c r="I14" s="1"/>
      <c r="J14" s="46">
        <v>2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6">
        <v>2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6">
        <v>2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6">
        <v>2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6">
        <v>2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/>
      <c r="I19" s="1"/>
      <c r="J19" s="46">
        <v>2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6">
        <v>2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6">
        <v>3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6">
        <v>2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/>
      <c r="I23" s="2"/>
      <c r="J23" s="46">
        <v>2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50">
        <v>2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zoomScale="80" zoomScaleNormal="80" workbookViewId="0">
      <selection activeCell="G116" sqref="A3:G116"/>
    </sheetView>
  </sheetViews>
  <sheetFormatPr defaultRowHeight="15" x14ac:dyDescent="0.25"/>
  <cols>
    <col min="1" max="1" width="8.85546875" bestFit="1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</row>
    <row r="3" spans="1:7" x14ac:dyDescent="0.25">
      <c r="A3" s="64" t="str">
        <f>IF(Patch1!B4="","",Patch1!A4)</f>
        <v/>
      </c>
      <c r="B3" s="77" t="str">
        <f>IF(Patch1!B4="","",Patch1!B4)</f>
        <v/>
      </c>
      <c r="C3" s="69" t="str">
        <f>IF(Patch1!C4=0,"",Patch1!C4)</f>
        <v/>
      </c>
      <c r="D3" s="69" t="str">
        <f>IF(Patch1!D4=0,"",Patch1!D4)</f>
        <v/>
      </c>
      <c r="E3" s="69" t="str">
        <f>IF(Patch1!E4="","",Patch1!E4)</f>
        <v/>
      </c>
      <c r="F3" s="69" t="str">
        <f>IF(Patch1!F4=0,"",Patch1!F4)</f>
        <v/>
      </c>
      <c r="G3" s="69" t="str">
        <f>IF(Patch1!G4=0,"",Patch1!G4)</f>
        <v/>
      </c>
    </row>
    <row r="4" spans="1:7" x14ac:dyDescent="0.25">
      <c r="A4" s="64" t="str">
        <f>IF(Patch1!B5="","",Patch1!A5)</f>
        <v/>
      </c>
      <c r="B4" s="77" t="str">
        <f>IF(Patch1!B5="","",Patch1!B5)</f>
        <v/>
      </c>
      <c r="C4" s="69" t="str">
        <f>IF(Patch1!C5=0,"",Patch1!C5)</f>
        <v/>
      </c>
      <c r="D4" s="69" t="str">
        <f>IF(Patch1!D5=0,"",Patch1!D5)</f>
        <v/>
      </c>
      <c r="E4" s="69" t="str">
        <f>IF(Patch1!E5="","",Patch1!E5)</f>
        <v/>
      </c>
      <c r="F4" s="69" t="str">
        <f>IF(Patch1!F5=0,"",Patch1!F5)</f>
        <v/>
      </c>
      <c r="G4" s="69" t="str">
        <f>IF(Patch1!G5=0,"",Patch1!G5)</f>
        <v/>
      </c>
    </row>
    <row r="5" spans="1:7" x14ac:dyDescent="0.25">
      <c r="A5" s="64" t="str">
        <f>IF(Patch1!B6="","",Patch1!A6)</f>
        <v/>
      </c>
      <c r="B5" s="77" t="str">
        <f>IF(Patch1!B6="","",Patch1!B6)</f>
        <v/>
      </c>
      <c r="C5" s="69" t="str">
        <f>IF(Patch1!C6=0,"",Patch1!C6)</f>
        <v/>
      </c>
      <c r="D5" s="69" t="str">
        <f>IF(Patch1!D6=0,"",Patch1!D6)</f>
        <v/>
      </c>
      <c r="E5" s="69" t="str">
        <f>IF(Patch1!E6="","",Patch1!E6)</f>
        <v/>
      </c>
      <c r="F5" s="69" t="str">
        <f>IF(Patch1!F6=0,"",Patch1!F6)</f>
        <v/>
      </c>
      <c r="G5" s="69" t="str">
        <f>IF(Patch1!G6=0,"",Patch1!G6)</f>
        <v/>
      </c>
    </row>
    <row r="6" spans="1:7" x14ac:dyDescent="0.25">
      <c r="A6" s="64" t="str">
        <f>IF(Patch1!B7="","",Patch1!A7)</f>
        <v/>
      </c>
      <c r="B6" s="77" t="str">
        <f>IF(Patch1!B7="","",Patch1!B7)</f>
        <v/>
      </c>
      <c r="C6" s="69" t="str">
        <f>IF(Patch1!C7=0,"",Patch1!C7)</f>
        <v/>
      </c>
      <c r="D6" s="69" t="str">
        <f>IF(Patch1!D7=0,"",Patch1!D7)</f>
        <v/>
      </c>
      <c r="E6" s="69" t="str">
        <f>IF(Patch1!E7="","",Patch1!E7)</f>
        <v/>
      </c>
      <c r="F6" s="69" t="str">
        <f>IF(Patch1!F7=0,"",Patch1!F7)</f>
        <v/>
      </c>
      <c r="G6" s="69" t="str">
        <f>IF(Patch1!G7=0,"",Patch1!G7)</f>
        <v/>
      </c>
    </row>
    <row r="7" spans="1:7" x14ac:dyDescent="0.25">
      <c r="A7" s="64" t="str">
        <f>IF(Patch1!B8="","",Patch1!A8)</f>
        <v/>
      </c>
      <c r="B7" s="77" t="str">
        <f>IF(Patch1!B8="","",Patch1!B8)</f>
        <v/>
      </c>
      <c r="C7" s="69" t="str">
        <f>IF(Patch1!C8=0,"",Patch1!C8)</f>
        <v/>
      </c>
      <c r="D7" s="69" t="str">
        <f>IF(Patch1!D8=0,"",Patch1!D8)</f>
        <v/>
      </c>
      <c r="E7" s="69" t="str">
        <f>IF(Patch1!E8="","",Patch1!E8)</f>
        <v/>
      </c>
      <c r="F7" s="69" t="str">
        <f>IF(Patch1!F8=0,"",Patch1!F8)</f>
        <v/>
      </c>
      <c r="G7" s="69" t="str">
        <f>IF(Patch1!G8=0,"",Patch1!G8)</f>
        <v/>
      </c>
    </row>
    <row r="8" spans="1:7" x14ac:dyDescent="0.25">
      <c r="A8" s="64" t="str">
        <f>IF(Patch1!B9="","",Patch1!A9)</f>
        <v/>
      </c>
      <c r="B8" s="77" t="str">
        <f>IF(Patch1!B9="","",Patch1!B9)</f>
        <v/>
      </c>
      <c r="C8" s="69" t="str">
        <f>IF(Patch1!C9=0,"",Patch1!C9)</f>
        <v/>
      </c>
      <c r="D8" s="69" t="str">
        <f>IF(Patch1!D9=0,"",Patch1!D9)</f>
        <v/>
      </c>
      <c r="E8" s="69" t="str">
        <f>IF(Patch1!E9="","",Patch1!E9)</f>
        <v/>
      </c>
      <c r="F8" s="69" t="str">
        <f>IF(Patch1!F9=0,"",Patch1!F9)</f>
        <v/>
      </c>
      <c r="G8" s="69" t="str">
        <f>IF(Patch1!G9=0,"",Patch1!G9)</f>
        <v/>
      </c>
    </row>
    <row r="9" spans="1:7" x14ac:dyDescent="0.25">
      <c r="A9" s="64" t="str">
        <f>IF(Patch1!B10="","",Patch1!A10)</f>
        <v/>
      </c>
      <c r="B9" s="77" t="str">
        <f>IF(Patch1!B10="","",Patch1!B10)</f>
        <v/>
      </c>
      <c r="C9" s="69" t="str">
        <f>IF(Patch1!C10=0,"",Patch1!C10)</f>
        <v/>
      </c>
      <c r="D9" s="69" t="str">
        <f>IF(Patch1!D10=0,"",Patch1!D10)</f>
        <v/>
      </c>
      <c r="E9" s="69" t="str">
        <f>IF(Patch1!E10="","",Patch1!E10)</f>
        <v/>
      </c>
      <c r="F9" s="69" t="str">
        <f>IF(Patch1!F10=0,"",Patch1!F10)</f>
        <v/>
      </c>
      <c r="G9" s="69" t="str">
        <f>IF(Patch1!G10=0,"",Patch1!G10)</f>
        <v/>
      </c>
    </row>
    <row r="10" spans="1:7" x14ac:dyDescent="0.25">
      <c r="A10" s="64" t="str">
        <f>IF(Patch1!B11="","",Patch1!A11)</f>
        <v/>
      </c>
      <c r="B10" s="77" t="str">
        <f>IF(Patch1!B11="","",Patch1!B11)</f>
        <v/>
      </c>
      <c r="C10" s="69" t="str">
        <f>IF(Patch1!C11=0,"",Patch1!C11)</f>
        <v/>
      </c>
      <c r="D10" s="69" t="str">
        <f>IF(Patch1!D11=0,"",Patch1!D11)</f>
        <v/>
      </c>
      <c r="E10" s="69" t="str">
        <f>IF(Patch1!E11="","",Patch1!E11)</f>
        <v/>
      </c>
      <c r="F10" s="69" t="str">
        <f>IF(Patch1!F11=0,"",Patch1!F11)</f>
        <v/>
      </c>
      <c r="G10" s="69" t="str">
        <f>IF(Patch1!G11=0,"",Patch1!G11)</f>
        <v/>
      </c>
    </row>
    <row r="11" spans="1:7" x14ac:dyDescent="0.25">
      <c r="A11" s="64" t="str">
        <f>IF(Patch1!B12="","",Patch1!A12)</f>
        <v/>
      </c>
      <c r="B11" s="77" t="str">
        <f>IF(Patch1!B12="","",Patch1!B12)</f>
        <v/>
      </c>
      <c r="C11" s="69" t="str">
        <f>IF(Patch1!C12=0,"",Patch1!C12)</f>
        <v/>
      </c>
      <c r="D11" s="69" t="str">
        <f>IF(Patch1!D12=0,"",Patch1!D12)</f>
        <v/>
      </c>
      <c r="E11" s="69" t="str">
        <f>IF(Patch1!E12="","",Patch1!E12)</f>
        <v/>
      </c>
      <c r="F11" s="69" t="str">
        <f>IF(Patch1!F12=0,"",Patch1!F12)</f>
        <v/>
      </c>
      <c r="G11" s="69" t="str">
        <f>IF(Patch1!G12=0,"",Patch1!G12)</f>
        <v/>
      </c>
    </row>
    <row r="12" spans="1:7" x14ac:dyDescent="0.25">
      <c r="A12" s="64" t="str">
        <f>IF(Patch1!B13="","",Patch1!A13)</f>
        <v>triangle</v>
      </c>
      <c r="B12" s="77">
        <f>IF(Patch1!B13="","",Patch1!B13)</f>
        <v>8</v>
      </c>
      <c r="C12" s="69">
        <f>IF(Patch1!C13=0,"",Patch1!C13)</f>
        <v>232</v>
      </c>
      <c r="D12" s="69">
        <f>IF(Patch1!D13=0,"",Patch1!D13)</f>
        <v>377.425625842204</v>
      </c>
      <c r="E12" s="69">
        <f>IF(Patch1!E13="","",Patch1!E13)</f>
        <v>0</v>
      </c>
      <c r="F12" s="69">
        <f>IF(Patch1!F13=0,"",Patch1!F13)</f>
        <v>4</v>
      </c>
      <c r="G12" s="69" t="str">
        <f>IF(Patch1!G13=0,"",Patch1!G13)</f>
        <v/>
      </c>
    </row>
    <row r="13" spans="1:7" x14ac:dyDescent="0.25">
      <c r="A13" s="64" t="str">
        <f>IF(Patch1!B14="","",Patch1!A14)</f>
        <v>triangle</v>
      </c>
      <c r="B13" s="77">
        <f>IF(Patch1!B14="","",Patch1!B14)</f>
        <v>9</v>
      </c>
      <c r="C13" s="69">
        <f>IF(Patch1!C14=0,"",Patch1!C14)</f>
        <v>216</v>
      </c>
      <c r="D13" s="69">
        <f>IF(Patch1!D14=0,"",Patch1!D14)</f>
        <v>386.66323014923796</v>
      </c>
      <c r="E13" s="69">
        <f>IF(Patch1!E14="","",Patch1!E14)</f>
        <v>59.999859694228427</v>
      </c>
      <c r="F13" s="69">
        <f>IF(Patch1!F14=0,"",Patch1!F14)</f>
        <v>4</v>
      </c>
      <c r="G13" s="69" t="str">
        <f>IF(Patch1!G14=0,"",Patch1!G14)</f>
        <v/>
      </c>
    </row>
    <row r="14" spans="1:7" x14ac:dyDescent="0.25">
      <c r="A14" s="64" t="str">
        <f>IF(Patch1!B15="","",Patch1!A15)</f>
        <v>triangle</v>
      </c>
      <c r="B14" s="77">
        <f>IF(Patch1!B15="","",Patch1!B15)</f>
        <v>6</v>
      </c>
      <c r="C14" s="69">
        <f>IF(Patch1!C15=0,"",Patch1!C15)</f>
        <v>216</v>
      </c>
      <c r="D14" s="69">
        <f>IF(Patch1!D15=0,"",Patch1!D15)</f>
        <v>405.138438763306</v>
      </c>
      <c r="E14" s="69">
        <f>IF(Patch1!E15="","",Patch1!E15)</f>
        <v>0</v>
      </c>
      <c r="F14" s="69">
        <f>IF(Patch1!F15=0,"",Patch1!F15)</f>
        <v>4</v>
      </c>
      <c r="G14" s="69" t="str">
        <f>IF(Patch1!G15=0,"",Patch1!G15)</f>
        <v/>
      </c>
    </row>
    <row r="15" spans="1:7" x14ac:dyDescent="0.25">
      <c r="A15" s="64" t="str">
        <f>IF(Patch1!B16="","",Patch1!A16)</f>
        <v/>
      </c>
      <c r="B15" s="77" t="str">
        <f>IF(Patch1!B16="","",Patch1!B16)</f>
        <v/>
      </c>
      <c r="C15" s="69" t="str">
        <f>IF(Patch1!C16=0,"",Patch1!C16)</f>
        <v/>
      </c>
      <c r="D15" s="69" t="str">
        <f>IF(Patch1!D16=0,"",Patch1!D16)</f>
        <v/>
      </c>
      <c r="E15" s="69" t="str">
        <f>IF(Patch1!E16="","",Patch1!E16)</f>
        <v/>
      </c>
      <c r="F15" s="69" t="str">
        <f>IF(Patch1!F16=0,"",Patch1!F16)</f>
        <v/>
      </c>
      <c r="G15" s="69" t="str">
        <f>IF(Patch1!G16=0,"",Patch1!G16)</f>
        <v/>
      </c>
    </row>
    <row r="16" spans="1:7" x14ac:dyDescent="0.25">
      <c r="A16" s="64" t="str">
        <f>IF(Patch1!B17="","",Patch1!A17)</f>
        <v>triangle</v>
      </c>
      <c r="B16" s="77">
        <f>IF(Patch1!B17="","",Patch1!B17)</f>
        <v>7</v>
      </c>
      <c r="C16" s="69">
        <f>IF(Patch1!C17=0,"",Patch1!C17)</f>
        <v>200</v>
      </c>
      <c r="D16" s="69">
        <f>IF(Patch1!D17=0,"",Patch1!D17)</f>
        <v>414.37604307033996</v>
      </c>
      <c r="E16" s="69">
        <f>IF(Patch1!E17="","",Patch1!E17)</f>
        <v>59.999859694228427</v>
      </c>
      <c r="F16" s="69">
        <f>IF(Patch1!F17=0,"",Patch1!F17)</f>
        <v>4</v>
      </c>
      <c r="G16" s="69" t="str">
        <f>IF(Patch1!G17=0,"",Patch1!G17)</f>
        <v/>
      </c>
    </row>
    <row r="17" spans="1:7" x14ac:dyDescent="0.25">
      <c r="A17" s="64" t="str">
        <f>IF(Patch1!B18="","",Patch1!A18)</f>
        <v>triangle</v>
      </c>
      <c r="B17" s="77">
        <f>IF(Patch1!B18="","",Patch1!B18)</f>
        <v>4</v>
      </c>
      <c r="C17" s="69">
        <f>IF(Patch1!C18=0,"",Patch1!C18)</f>
        <v>184</v>
      </c>
      <c r="D17" s="69">
        <f>IF(Patch1!D18=0,"",Patch1!D18)</f>
        <v>405.138438763306</v>
      </c>
      <c r="E17" s="69">
        <f>IF(Patch1!E18="","",Patch1!E18)</f>
        <v>0</v>
      </c>
      <c r="F17" s="69">
        <f>IF(Patch1!F18=0,"",Patch1!F18)</f>
        <v>4</v>
      </c>
      <c r="G17" s="69" t="str">
        <f>IF(Patch1!G18=0,"",Patch1!G18)</f>
        <v/>
      </c>
    </row>
    <row r="18" spans="1:7" x14ac:dyDescent="0.25">
      <c r="A18" s="64" t="str">
        <f>IF(Patch1!B19="","",Patch1!A19)</f>
        <v>triangle</v>
      </c>
      <c r="B18" s="77">
        <f>IF(Patch1!B19="","",Patch1!B19)</f>
        <v>10</v>
      </c>
      <c r="C18" s="69">
        <f>IF(Patch1!C19=0,"",Patch1!C19)</f>
        <v>200</v>
      </c>
      <c r="D18" s="69">
        <f>IF(Patch1!D19=0,"",Patch1!D19)</f>
        <v>377.425625842204</v>
      </c>
      <c r="E18" s="69">
        <f>IF(Patch1!E19="","",Patch1!E19)</f>
        <v>119.99971938845685</v>
      </c>
      <c r="F18" s="69">
        <f>IF(Patch1!F19=0,"",Patch1!F19)</f>
        <v>4</v>
      </c>
      <c r="G18" s="69" t="str">
        <f>IF(Patch1!G19=0,"",Patch1!G19)</f>
        <v/>
      </c>
    </row>
    <row r="19" spans="1:7" x14ac:dyDescent="0.25">
      <c r="A19" s="64" t="str">
        <f>IF(Patch1!B20="","",Patch1!A20)</f>
        <v>triangle</v>
      </c>
      <c r="B19" s="77">
        <f>IF(Patch1!B20="","",Patch1!B20)</f>
        <v>5</v>
      </c>
      <c r="C19" s="69">
        <f>IF(Patch1!C20=0,"",Patch1!C20)</f>
        <v>184</v>
      </c>
      <c r="D19" s="69">
        <f>IF(Patch1!D20=0,"",Patch1!D20)</f>
        <v>386.66323014923796</v>
      </c>
      <c r="E19" s="69">
        <f>IF(Patch1!E20="","",Patch1!E20)</f>
        <v>59.999859694228427</v>
      </c>
      <c r="F19" s="69">
        <f>IF(Patch1!F20=0,"",Patch1!F20)</f>
        <v>4</v>
      </c>
      <c r="G19" s="69" t="str">
        <f>IF(Patch1!G20=0,"",Patch1!G20)</f>
        <v/>
      </c>
    </row>
    <row r="20" spans="1:7" x14ac:dyDescent="0.25">
      <c r="A20" s="64" t="str">
        <f>IF(Patch1!B21="","",Patch1!A21)</f>
        <v/>
      </c>
      <c r="B20" s="77" t="str">
        <f>IF(Patch1!B21="","",Patch1!B21)</f>
        <v/>
      </c>
      <c r="C20" s="69" t="str">
        <f>IF(Patch1!C21=0,"",Patch1!C21)</f>
        <v/>
      </c>
      <c r="D20" s="69" t="str">
        <f>IF(Patch1!D21=0,"",Patch1!D21)</f>
        <v/>
      </c>
      <c r="E20" s="69" t="str">
        <f>IF(Patch1!E21="","",Patch1!E21)</f>
        <v/>
      </c>
      <c r="F20" s="69" t="str">
        <f>IF(Patch1!F21=0,"",Patch1!F21)</f>
        <v/>
      </c>
      <c r="G20" s="69" t="str">
        <f>IF(Patch1!G21=0,"",Patch1!G21)</f>
        <v/>
      </c>
    </row>
    <row r="21" spans="1:7" x14ac:dyDescent="0.25">
      <c r="A21" s="64" t="str">
        <f>IF(Patch1!B22="","",Patch1!A22)</f>
        <v/>
      </c>
      <c r="B21" s="77" t="str">
        <f>IF(Patch1!B22="","",Patch1!B22)</f>
        <v/>
      </c>
      <c r="C21" s="69" t="str">
        <f>IF(Patch1!C22=0,"",Patch1!C22)</f>
        <v/>
      </c>
      <c r="D21" s="69" t="str">
        <f>IF(Patch1!D22=0,"",Patch1!D22)</f>
        <v/>
      </c>
      <c r="E21" s="69" t="str">
        <f>IF(Patch1!E22="","",Patch1!E22)</f>
        <v/>
      </c>
      <c r="F21" s="69" t="str">
        <f>IF(Patch1!F22=0,"",Patch1!F22)</f>
        <v/>
      </c>
      <c r="G21" s="69" t="str">
        <f>IF(Patch1!G22=0,"",Patch1!G22)</f>
        <v/>
      </c>
    </row>
    <row r="22" spans="1:7" x14ac:dyDescent="0.25">
      <c r="A22" s="64" t="str">
        <f>IF(Patch1!B23="","",Patch1!A23)</f>
        <v>triangle</v>
      </c>
      <c r="B22" s="77">
        <f>IF(Patch1!B23="","",Patch1!B23)</f>
        <v>11</v>
      </c>
      <c r="C22" s="69">
        <f>IF(Patch1!C23=0,"",Patch1!C23)</f>
        <v>200</v>
      </c>
      <c r="D22" s="69">
        <f>IF(Patch1!D23=0,"",Patch1!D23)</f>
        <v>358.95041722813596</v>
      </c>
      <c r="E22" s="69">
        <f>IF(Patch1!E23="","",Patch1!E23)</f>
        <v>179.99957908268468</v>
      </c>
      <c r="F22" s="69">
        <f>IF(Patch1!F23=0,"",Patch1!F23)</f>
        <v>4</v>
      </c>
      <c r="G22" s="69" t="str">
        <f>IF(Patch1!G23=0,"",Patch1!G23)</f>
        <v/>
      </c>
    </row>
    <row r="23" spans="1:7" x14ac:dyDescent="0.25">
      <c r="A23" s="64" t="str">
        <f>IF(Patch1!B24="","",Patch1!A24)</f>
        <v/>
      </c>
      <c r="B23" s="77" t="str">
        <f>IF(Patch1!B24="","",Patch1!B24)</f>
        <v/>
      </c>
      <c r="C23" s="69" t="str">
        <f>IF(Patch1!C24=0,"",Patch1!C24)</f>
        <v/>
      </c>
      <c r="D23" s="69" t="str">
        <f>IF(Patch1!D24=0,"",Patch1!D24)</f>
        <v/>
      </c>
      <c r="E23" s="69" t="str">
        <f>IF(Patch1!E24="","",Patch1!E24)</f>
        <v/>
      </c>
      <c r="F23" s="69" t="str">
        <f>IF(Patch1!F24=0,"",Patch1!F24)</f>
        <v/>
      </c>
      <c r="G23" s="69" t="str">
        <f>IF(Patch1!G24=0,"",Patch1!G24)</f>
        <v/>
      </c>
    </row>
    <row r="24" spans="1:7" x14ac:dyDescent="0.25">
      <c r="A24" s="64" t="str">
        <f>IF(Patch1!B25="","",Patch1!A25)</f>
        <v/>
      </c>
      <c r="B24" s="77" t="str">
        <f>IF(Patch1!B25="","",Patch1!B25)</f>
        <v/>
      </c>
      <c r="C24" s="69" t="str">
        <f>IF(Patch1!C25=0,"",Patch1!C25)</f>
        <v/>
      </c>
      <c r="D24" s="69" t="str">
        <f>IF(Patch1!D25=0,"",Patch1!D25)</f>
        <v/>
      </c>
      <c r="E24" s="69" t="str">
        <f>IF(Patch1!E25="","",Patch1!E25)</f>
        <v/>
      </c>
      <c r="F24" s="69" t="str">
        <f>IF(Patch1!F25=0,"",Patch1!F25)</f>
        <v/>
      </c>
      <c r="G24" s="69" t="str">
        <f>IF(Patch1!G25=0,"",Patch1!G25)</f>
        <v/>
      </c>
    </row>
    <row r="25" spans="1:7" x14ac:dyDescent="0.25">
      <c r="A25" s="63" t="str">
        <f>IF(Patch2!B3="", "", Patch2!A3)</f>
        <v/>
      </c>
      <c r="B25" s="78" t="str">
        <f>IF(Patch2!B3="", "", Patch2!B3)</f>
        <v/>
      </c>
      <c r="C25" s="70" t="str">
        <f>IF(Patch2!C3=0, "", Patch2!C3)</f>
        <v/>
      </c>
      <c r="D25" s="70" t="str">
        <f>IF(Patch2!D3=0, "", Patch2!D3)</f>
        <v/>
      </c>
      <c r="E25" s="70" t="str">
        <f>IF(Patch2!E3=0, "", Patch2!E3)</f>
        <v/>
      </c>
      <c r="F25" s="70" t="str">
        <f>IF(Patch2!F3=0, "", Patch2!F3)</f>
        <v/>
      </c>
      <c r="G25" s="70" t="str">
        <f>IF(Patch2!G3=0, "", Patch2!G3)</f>
        <v/>
      </c>
    </row>
    <row r="26" spans="1:7" x14ac:dyDescent="0.25">
      <c r="A26" s="63" t="str">
        <f>IF(Patch2!B4="", "", Patch2!A4)</f>
        <v>triangle</v>
      </c>
      <c r="B26" s="78">
        <f>IF(Patch2!B4="", "", Patch2!B4)</f>
        <v>1</v>
      </c>
      <c r="C26" s="70">
        <f>IF(Patch2!C4=0, "", Patch2!C4)</f>
        <v>316</v>
      </c>
      <c r="D26" s="70">
        <f>IF(Patch2!D4=0, "", Patch2!D4)</f>
        <v>331.23760430703402</v>
      </c>
      <c r="E26" s="70">
        <f>IF(Patch2!E4="", "", Patch2!E4)</f>
        <v>-59.999859694228427</v>
      </c>
      <c r="F26" s="70">
        <f>IF(Patch2!F4=0, "", Patch2!F4)</f>
        <v>4</v>
      </c>
      <c r="G26" s="70" t="str">
        <f>IF(Patch2!G4=0, "", Patch2!G4)</f>
        <v/>
      </c>
    </row>
    <row r="27" spans="1:7" x14ac:dyDescent="0.25">
      <c r="A27" s="63" t="str">
        <f>IF(Patch2!B5="", "", Patch2!A5)</f>
        <v>triangle</v>
      </c>
      <c r="B27" s="78">
        <f>IF(Patch2!B5="", "", Patch2!B5)</f>
        <v>2</v>
      </c>
      <c r="C27" s="70">
        <f>IF(Patch2!C5=0, "", Patch2!C5)</f>
        <v>332</v>
      </c>
      <c r="D27" s="70">
        <f>IF(Patch2!D5=0, "", Patch2!D5)</f>
        <v>322</v>
      </c>
      <c r="E27" s="70">
        <f>IF(Patch2!E5="", "", Patch2!E5)</f>
        <v>-119.99971938845685</v>
      </c>
      <c r="F27" s="70">
        <f>IF(Patch2!F5=0, "", Patch2!F5)</f>
        <v>4</v>
      </c>
      <c r="G27" s="70" t="str">
        <f>IF(Patch2!G5=0, "", Patch2!G5)</f>
        <v/>
      </c>
    </row>
    <row r="28" spans="1:7" x14ac:dyDescent="0.25">
      <c r="A28" s="63" t="str">
        <f>IF(Patch2!B6="", "", Patch2!A6)</f>
        <v>triangle</v>
      </c>
      <c r="B28" s="78">
        <f>IF(Patch2!B6="", "", Patch2!B6)</f>
        <v>3</v>
      </c>
      <c r="C28" s="70">
        <f>IF(Patch2!C6=0, "", Patch2!C6)</f>
        <v>348</v>
      </c>
      <c r="D28" s="70">
        <f>IF(Patch2!D6=0, "", Patch2!D6)</f>
        <v>331.23760430703402</v>
      </c>
      <c r="E28" s="70">
        <f>IF(Patch2!E6="", "", Patch2!E6)</f>
        <v>-59.999859694228427</v>
      </c>
      <c r="F28" s="70">
        <f>IF(Patch2!F6=0, "", Patch2!F6)</f>
        <v>4</v>
      </c>
      <c r="G28" s="70" t="str">
        <f>IF(Patch2!G6=0, "", Patch2!G6)</f>
        <v/>
      </c>
    </row>
    <row r="29" spans="1:7" x14ac:dyDescent="0.25">
      <c r="A29" s="63" t="str">
        <f>IF(Patch2!B7="", "", Patch2!A7)</f>
        <v>triangle</v>
      </c>
      <c r="B29" s="78">
        <f>IF(Patch2!B7="", "", Patch2!B7)</f>
        <v>0</v>
      </c>
      <c r="C29" s="70">
        <f>IF(Patch2!C7=0, "", Patch2!C7)</f>
        <v>348</v>
      </c>
      <c r="D29" s="70">
        <f>IF(Patch2!D7=0, "", Patch2!D7)</f>
        <v>349.712812921102</v>
      </c>
      <c r="E29" s="70">
        <f>IF(Patch2!E7="", "", Patch2!E7)</f>
        <v>0</v>
      </c>
      <c r="F29" s="70">
        <f>IF(Patch2!F7=0, "", Patch2!F7)</f>
        <v>4</v>
      </c>
      <c r="G29" s="70" t="str">
        <f>IF(Patch2!G7=0, "", Patch2!G7)</f>
        <v/>
      </c>
    </row>
    <row r="30" spans="1:7" x14ac:dyDescent="0.25">
      <c r="A30" s="63" t="str">
        <f>IF(Patch2!B8="", "", Patch2!A8)</f>
        <v/>
      </c>
      <c r="B30" s="78" t="str">
        <f>IF(Patch2!B8="", "", Patch2!B8)</f>
        <v/>
      </c>
      <c r="C30" s="70" t="str">
        <f>IF(Patch2!C8=0, "", Patch2!C8)</f>
        <v/>
      </c>
      <c r="D30" s="70" t="str">
        <f>IF(Patch2!D8=0, "", Patch2!D8)</f>
        <v/>
      </c>
      <c r="E30" s="70" t="str">
        <f>IF(Patch2!E8="", "", Patch2!E8)</f>
        <v/>
      </c>
      <c r="F30" s="70" t="str">
        <f>IF(Patch2!F8=0, "", Patch2!F8)</f>
        <v/>
      </c>
      <c r="G30" s="70" t="str">
        <f>IF(Patch2!G8=0, "", Patch2!G8)</f>
        <v/>
      </c>
    </row>
    <row r="31" spans="1:7" x14ac:dyDescent="0.25">
      <c r="A31" s="63" t="str">
        <f>IF(Patch2!B9="", "", Patch2!A9)</f>
        <v/>
      </c>
      <c r="B31" s="78" t="str">
        <f>IF(Patch2!B9="", "", Patch2!B9)</f>
        <v/>
      </c>
      <c r="C31" s="70" t="str">
        <f>IF(Patch2!C9=0, "", Patch2!C9)</f>
        <v/>
      </c>
      <c r="D31" s="70" t="str">
        <f>IF(Patch2!D9=0, "", Patch2!D9)</f>
        <v/>
      </c>
      <c r="E31" s="70" t="str">
        <f>IF(Patch2!E9="", "", Patch2!E9)</f>
        <v/>
      </c>
      <c r="F31" s="70" t="str">
        <f>IF(Patch2!F9=0, "", Patch2!F9)</f>
        <v/>
      </c>
      <c r="G31" s="70" t="str">
        <f>IF(Patch2!G9=0, "", Patch2!G9)</f>
        <v/>
      </c>
    </row>
    <row r="32" spans="1:7" x14ac:dyDescent="0.25">
      <c r="A32" s="63" t="str">
        <f>IF(Patch2!B10="", "", Patch2!A10)</f>
        <v/>
      </c>
      <c r="B32" s="78" t="str">
        <f>IF(Patch2!B10="", "", Patch2!B10)</f>
        <v/>
      </c>
      <c r="C32" s="70" t="str">
        <f>IF(Patch2!C10=0, "", Patch2!C10)</f>
        <v/>
      </c>
      <c r="D32" s="70" t="str">
        <f>IF(Patch2!D10=0, "", Patch2!D10)</f>
        <v/>
      </c>
      <c r="E32" s="70" t="str">
        <f>IF(Patch2!E10="", "", Patch2!E10)</f>
        <v/>
      </c>
      <c r="F32" s="70" t="str">
        <f>IF(Patch2!F10=0, "", Patch2!F10)</f>
        <v/>
      </c>
      <c r="G32" s="70" t="str">
        <f>IF(Patch2!G10=0, "", Patch2!G10)</f>
        <v/>
      </c>
    </row>
    <row r="33" spans="1:7" x14ac:dyDescent="0.25">
      <c r="A33" s="63" t="str">
        <f>IF(Patch2!B11="", "", Patch2!A11)</f>
        <v>triangle</v>
      </c>
      <c r="B33" s="78">
        <f>IF(Patch2!B11="", "", Patch2!B11)</f>
        <v>12</v>
      </c>
      <c r="C33" s="70">
        <f>IF(Patch2!C11=0, "", Patch2!C11)</f>
        <v>316</v>
      </c>
      <c r="D33" s="70">
        <f>IF(Patch2!D11=0, "", Patch2!D11)</f>
        <v>349.712812921102</v>
      </c>
      <c r="E33" s="70">
        <f>IF(Patch2!E11="", "", Patch2!E11)</f>
        <v>0</v>
      </c>
      <c r="F33" s="70">
        <f>IF(Patch2!F11=0, "", Patch2!F11)</f>
        <v>4</v>
      </c>
      <c r="G33" s="70" t="str">
        <f>IF(Patch2!G11=0, "", Patch2!G11)</f>
        <v/>
      </c>
    </row>
    <row r="34" spans="1:7" x14ac:dyDescent="0.25">
      <c r="A34" s="63" t="str">
        <f>IF(Patch2!B12="", "", Patch2!A12)</f>
        <v>triangle</v>
      </c>
      <c r="B34" s="78">
        <f>IF(Patch2!B12="", "", Patch2!B12)</f>
        <v>13</v>
      </c>
      <c r="C34" s="70">
        <f>IF(Patch2!C12=0, "", Patch2!C12)</f>
        <v>332</v>
      </c>
      <c r="D34" s="70">
        <f>IF(Patch2!D12=0, "", Patch2!D12)</f>
        <v>358.95041722813596</v>
      </c>
      <c r="E34" s="70">
        <f>IF(Patch2!E12="", "", Patch2!E12)</f>
        <v>-59.999859694228427</v>
      </c>
      <c r="F34" s="70">
        <f>IF(Patch2!F12=0, "", Patch2!F12)</f>
        <v>4</v>
      </c>
      <c r="G34" s="70" t="str">
        <f>IF(Patch2!G12=0, "", Patch2!G12)</f>
        <v/>
      </c>
    </row>
    <row r="35" spans="1:7" x14ac:dyDescent="0.25">
      <c r="A35" s="63" t="str">
        <f>IF(Patch2!B13="", "", Patch2!A13)</f>
        <v/>
      </c>
      <c r="B35" s="78" t="str">
        <f>IF(Patch2!B13="", "", Patch2!B13)</f>
        <v/>
      </c>
      <c r="C35" s="70" t="str">
        <f>IF(Patch2!C13=0, "", Patch2!C13)</f>
        <v/>
      </c>
      <c r="D35" s="70" t="str">
        <f>IF(Patch2!D13=0, "", Patch2!D13)</f>
        <v/>
      </c>
      <c r="E35" s="70" t="str">
        <f>IF(Patch2!E13="", "", Patch2!E13)</f>
        <v/>
      </c>
      <c r="F35" s="70" t="str">
        <f>IF(Patch2!F13=0, "", Patch2!F13)</f>
        <v/>
      </c>
      <c r="G35" s="70"/>
    </row>
    <row r="36" spans="1:7" x14ac:dyDescent="0.25">
      <c r="A36" s="63" t="str">
        <f>IF(Patch2!B14="", "", Patch2!A14)</f>
        <v/>
      </c>
      <c r="B36" s="78" t="str">
        <f>IF(Patch2!B14="", "", Patch2!B14)</f>
        <v/>
      </c>
      <c r="C36" s="70" t="str">
        <f>IF(Patch2!C14=0, "", Patch2!C14)</f>
        <v/>
      </c>
      <c r="D36" s="70" t="str">
        <f>IF(Patch2!D14=0, "", Patch2!D14)</f>
        <v/>
      </c>
      <c r="E36" s="70" t="str">
        <f>IF(Patch2!E14="", "", Patch2!E14)</f>
        <v/>
      </c>
      <c r="F36" s="70" t="str">
        <f>IF(Patch2!F14=0, "", Patch2!F14)</f>
        <v/>
      </c>
      <c r="G36" s="70"/>
    </row>
    <row r="37" spans="1:7" x14ac:dyDescent="0.25">
      <c r="A37" s="63" t="str">
        <f>IF(Patch2!B15="", "", Patch2!A15)</f>
        <v/>
      </c>
      <c r="B37" s="78" t="str">
        <f>IF(Patch2!B15="", "", Patch2!B15)</f>
        <v/>
      </c>
      <c r="C37" s="70" t="str">
        <f>IF(Patch2!C15=0, "", Patch2!C15)</f>
        <v/>
      </c>
      <c r="D37" s="70" t="str">
        <f>IF(Patch2!D15=0, "", Patch2!D15)</f>
        <v/>
      </c>
      <c r="E37" s="70" t="str">
        <f>IF(Patch2!E15="", "", Patch2!E15)</f>
        <v/>
      </c>
      <c r="F37" s="70" t="str">
        <f>IF(Patch2!F15=0, "", Patch2!F15)</f>
        <v/>
      </c>
      <c r="G37" s="70"/>
    </row>
    <row r="38" spans="1:7" x14ac:dyDescent="0.25">
      <c r="A38" s="63" t="str">
        <f>IF(Patch2!B16="", "", Patch2!A16)</f>
        <v/>
      </c>
      <c r="B38" s="78" t="str">
        <f>IF(Patch2!B16="", "", Patch2!B16)</f>
        <v/>
      </c>
      <c r="C38" s="70" t="str">
        <f>IF(Patch2!C16=0, "", Patch2!C16)</f>
        <v/>
      </c>
      <c r="D38" s="70" t="str">
        <f>IF(Patch2!D16=0, "", Patch2!D16)</f>
        <v/>
      </c>
      <c r="E38" s="70" t="str">
        <f>IF(Patch2!E16="", "", Patch2!E16)</f>
        <v/>
      </c>
      <c r="F38" s="70" t="str">
        <f>IF(Patch2!F16=0, "", Patch2!F16)</f>
        <v/>
      </c>
      <c r="G38" s="70"/>
    </row>
    <row r="39" spans="1:7" x14ac:dyDescent="0.25">
      <c r="A39" s="63" t="str">
        <f>IF(Patch2!B17="", "", Patch2!A17)</f>
        <v/>
      </c>
      <c r="B39" s="78" t="str">
        <f>IF(Patch2!B17="", "", Patch2!B17)</f>
        <v/>
      </c>
      <c r="C39" s="70" t="str">
        <f>IF(Patch2!C17=0, "", Patch2!C17)</f>
        <v/>
      </c>
      <c r="D39" s="70" t="str">
        <f>IF(Patch2!D17=0, "", Patch2!D17)</f>
        <v/>
      </c>
      <c r="E39" s="70" t="str">
        <f>IF(Patch2!E17="", "", Patch2!E17)</f>
        <v/>
      </c>
      <c r="F39" s="70" t="str">
        <f>IF(Patch2!F17=0, "", Patch2!F17)</f>
        <v/>
      </c>
      <c r="G39" s="70"/>
    </row>
    <row r="40" spans="1:7" x14ac:dyDescent="0.25">
      <c r="A40" s="63" t="str">
        <f>IF(Patch2!B18="", "", Patch2!A18)</f>
        <v/>
      </c>
      <c r="B40" s="78" t="str">
        <f>IF(Patch2!B18="", "", Patch2!B18)</f>
        <v/>
      </c>
      <c r="C40" s="70" t="str">
        <f>IF(Patch2!C18=0, "", Patch2!C18)</f>
        <v/>
      </c>
      <c r="D40" s="70" t="str">
        <f>IF(Patch2!D18=0, "", Patch2!D18)</f>
        <v/>
      </c>
      <c r="E40" s="70" t="str">
        <f>IF(Patch2!E18="", "", Patch2!E18)</f>
        <v/>
      </c>
      <c r="F40" s="70" t="str">
        <f>IF(Patch2!F18=0, "", Patch2!F18)</f>
        <v/>
      </c>
      <c r="G40" s="70"/>
    </row>
    <row r="41" spans="1:7" x14ac:dyDescent="0.25">
      <c r="A41" s="63" t="str">
        <f>IF(Patch2!B19="", "", Patch2!A19)</f>
        <v/>
      </c>
      <c r="B41" s="78" t="str">
        <f>IF(Patch2!B19="", "", Patch2!B19)</f>
        <v/>
      </c>
      <c r="C41" s="70" t="str">
        <f>IF(Patch2!C19=0, "", Patch2!C19)</f>
        <v/>
      </c>
      <c r="D41" s="70" t="str">
        <f>IF(Patch2!D19=0, "", Patch2!D19)</f>
        <v/>
      </c>
      <c r="E41" s="70" t="str">
        <f>IF(Patch2!E19="", "", Patch2!E19)</f>
        <v/>
      </c>
      <c r="F41" s="70" t="str">
        <f>IF(Patch2!F19=0, "", Patch2!F19)</f>
        <v/>
      </c>
      <c r="G41" s="70"/>
    </row>
    <row r="42" spans="1:7" x14ac:dyDescent="0.25">
      <c r="A42" s="63" t="str">
        <f>IF(Patch2!B20="", "", Patch2!A20)</f>
        <v/>
      </c>
      <c r="B42" s="78" t="str">
        <f>IF(Patch2!B20="", "", Patch2!B20)</f>
        <v/>
      </c>
      <c r="C42" s="70" t="str">
        <f>IF(Patch2!C20=0, "", Patch2!C20)</f>
        <v/>
      </c>
      <c r="D42" s="70" t="str">
        <f>IF(Patch2!D20=0, "", Patch2!D20)</f>
        <v/>
      </c>
      <c r="E42" s="70" t="str">
        <f>IF(Patch2!E20="", "", Patch2!E20)</f>
        <v/>
      </c>
      <c r="F42" s="70" t="str">
        <f>IF(Patch2!F20=0, "", Patch2!F20)</f>
        <v/>
      </c>
      <c r="G42" s="70"/>
    </row>
    <row r="43" spans="1:7" x14ac:dyDescent="0.25">
      <c r="A43" s="63" t="str">
        <f>IF(Patch2!B21="", "", Patch2!A21)</f>
        <v/>
      </c>
      <c r="B43" s="78" t="str">
        <f>IF(Patch2!B21="", "", Patch2!B21)</f>
        <v/>
      </c>
      <c r="C43" s="70" t="str">
        <f>IF(Patch2!C21=0, "", Patch2!C21)</f>
        <v/>
      </c>
      <c r="D43" s="70" t="str">
        <f>IF(Patch2!D21=0, "", Patch2!D21)</f>
        <v/>
      </c>
      <c r="E43" s="70" t="str">
        <f>IF(Patch2!E21="", "", Patch2!E21)</f>
        <v/>
      </c>
      <c r="F43" s="70" t="str">
        <f>IF(Patch2!F21=0, "", Patch2!F21)</f>
        <v/>
      </c>
      <c r="G43" s="70"/>
    </row>
    <row r="44" spans="1:7" x14ac:dyDescent="0.25">
      <c r="A44" s="63" t="str">
        <f>IF(Patch2!B22="", "", Patch2!A22)</f>
        <v/>
      </c>
      <c r="B44" s="78" t="str">
        <f>IF(Patch2!B22="", "", Patch2!B22)</f>
        <v/>
      </c>
      <c r="C44" s="70" t="str">
        <f>IF(Patch2!C22=0, "", Patch2!C22)</f>
        <v/>
      </c>
      <c r="D44" s="70" t="str">
        <f>IF(Patch2!D22=0, "", Patch2!D22)</f>
        <v/>
      </c>
      <c r="E44" s="70" t="str">
        <f>IF(Patch2!E22=0, "", Patch2!E22)</f>
        <v/>
      </c>
      <c r="F44" s="70" t="str">
        <f>IF(Patch2!F22=0, "", Patch2!F22)</f>
        <v/>
      </c>
      <c r="G44" s="70"/>
    </row>
    <row r="45" spans="1:7" x14ac:dyDescent="0.25">
      <c r="A45" s="63" t="str">
        <f>IF(Patch2!B23="", "", Patch2!A23)</f>
        <v/>
      </c>
      <c r="B45" s="78" t="str">
        <f>IF(Patch2!B23="", "", Patch2!B23)</f>
        <v/>
      </c>
      <c r="C45" s="70" t="str">
        <f>IF(Patch2!C23=0, "", Patch2!C23)</f>
        <v/>
      </c>
      <c r="D45" s="70" t="str">
        <f>IF(Patch2!D23=0, "", Patch2!D23)</f>
        <v/>
      </c>
      <c r="E45" s="70" t="str">
        <f>IF(Patch2!E23=0, "", Patch2!E23)</f>
        <v/>
      </c>
      <c r="F45" s="70" t="str">
        <f>IF(Patch2!F23=0, "", Patch2!F23)</f>
        <v/>
      </c>
      <c r="G45" s="70"/>
    </row>
    <row r="46" spans="1:7" x14ac:dyDescent="0.25">
      <c r="A46" s="63" t="str">
        <f>IF(Patch2!B24="", "", Patch2!A24)</f>
        <v/>
      </c>
      <c r="B46" s="78" t="str">
        <f>IF(Patch2!B24="", "", Patch2!B24)</f>
        <v/>
      </c>
      <c r="C46" s="70" t="str">
        <f>IF(Patch2!C24=0, "", Patch2!C24)</f>
        <v/>
      </c>
      <c r="D46" s="70" t="str">
        <f>IF(Patch2!D24=0, "", Patch2!D24)</f>
        <v/>
      </c>
      <c r="E46" s="70" t="str">
        <f>IF(Patch2!E24=0, "", Patch2!E24)</f>
        <v/>
      </c>
      <c r="F46" s="70" t="str">
        <f>IF(Patch2!F24=0, "", Patch2!F24)</f>
        <v/>
      </c>
      <c r="G46" s="70"/>
    </row>
    <row r="47" spans="1:7" x14ac:dyDescent="0.25">
      <c r="A47" s="63" t="str">
        <f>IF(Patch2!B25="", "", Patch2!A25)</f>
        <v/>
      </c>
      <c r="B47" s="78" t="str">
        <f>IF(Patch2!B25="", "", Patch2!B25)</f>
        <v/>
      </c>
      <c r="C47" s="70" t="str">
        <f>IF(Patch2!C25=0, "", Patch2!C25)</f>
        <v/>
      </c>
      <c r="D47" s="70" t="str">
        <f>IF(Patch2!D25=0, "", Patch2!D25)</f>
        <v/>
      </c>
      <c r="E47" s="70" t="str">
        <f>IF(Patch2!E25=0, "", Patch2!E25)</f>
        <v/>
      </c>
      <c r="F47" s="70" t="str">
        <f>IF(Patch2!F25=0, "", Patch2!F25)</f>
        <v/>
      </c>
      <c r="G47" s="70"/>
    </row>
    <row r="48" spans="1:7" x14ac:dyDescent="0.25">
      <c r="A48" s="62" t="str">
        <f>IF(Patch3!B3="", "",Patch3!A3)</f>
        <v/>
      </c>
      <c r="B48" s="71" t="str">
        <f>IF(Patch3!B3="", "",Patch3!B3)</f>
        <v/>
      </c>
      <c r="C48" s="71" t="str">
        <f>IF(Patch3!C3=0, "",Patch3!C3)</f>
        <v/>
      </c>
      <c r="D48" s="71" t="str">
        <f>IF(Patch3!D3=0, "",Patch3!D3)</f>
        <v/>
      </c>
      <c r="E48" s="71" t="str">
        <f>IF(Patch3!E3="", "",Patch3!E3)</f>
        <v/>
      </c>
      <c r="F48" s="71" t="str">
        <f>IF(Patch3!F3=0, "",Patch3!F3)</f>
        <v/>
      </c>
      <c r="G48" s="71" t="str">
        <f>IF(Patch3!G3=0, "",Patch3!G3)</f>
        <v/>
      </c>
    </row>
    <row r="49" spans="1:8" x14ac:dyDescent="0.25">
      <c r="A49" s="62" t="str">
        <f>IF(Patch3!B4="", "",Patch3!A4)</f>
        <v/>
      </c>
      <c r="B49" s="71" t="str">
        <f>IF(Patch3!B4="", "",Patch3!B4)</f>
        <v/>
      </c>
      <c r="C49" s="71" t="str">
        <f>IF(Patch3!C4=0, "",Patch3!C4)</f>
        <v/>
      </c>
      <c r="D49" s="71" t="str">
        <f>IF(Patch3!D4=0, "",Patch3!D4)</f>
        <v/>
      </c>
      <c r="E49" s="71" t="str">
        <f>IF(Patch3!E4="", "",Patch3!E4)</f>
        <v/>
      </c>
      <c r="F49" s="71" t="str">
        <f>IF(Patch3!F4=0, "",Patch3!F4)</f>
        <v/>
      </c>
      <c r="G49" s="71" t="str">
        <f>IF(Patch3!G4=0, "",Patch3!G4)</f>
        <v/>
      </c>
    </row>
    <row r="50" spans="1:8" x14ac:dyDescent="0.25">
      <c r="A50" s="62" t="str">
        <f>IF(Patch3!B5="", "",Patch3!A5)</f>
        <v/>
      </c>
      <c r="B50" s="71" t="str">
        <f>IF(Patch3!B5="", "",Patch3!B5)</f>
        <v/>
      </c>
      <c r="C50" s="71" t="str">
        <f>IF(Patch3!C5=0, "",Patch3!C5)</f>
        <v/>
      </c>
      <c r="D50" s="71" t="str">
        <f>IF(Patch3!D5=0, "",Patch3!D5)</f>
        <v/>
      </c>
      <c r="E50" s="71" t="str">
        <f>IF(Patch3!E5="", "",Patch3!E5)</f>
        <v/>
      </c>
      <c r="F50" s="71" t="str">
        <f>IF(Patch3!F5=0, "",Patch3!F5)</f>
        <v/>
      </c>
      <c r="G50" s="71" t="str">
        <f>IF(Patch3!G5=0, "",Patch3!G5)</f>
        <v/>
      </c>
    </row>
    <row r="51" spans="1:8" x14ac:dyDescent="0.25">
      <c r="A51" s="62" t="str">
        <f>IF(Patch3!B6="", "",Patch3!A6)</f>
        <v/>
      </c>
      <c r="B51" s="71" t="str">
        <f>IF(Patch3!B6="", "",Patch3!B6)</f>
        <v/>
      </c>
      <c r="C51" s="71" t="str">
        <f>IF(Patch3!C6=0, "",Patch3!C6)</f>
        <v/>
      </c>
      <c r="D51" s="71" t="str">
        <f>IF(Patch3!D6=0, "",Patch3!D6)</f>
        <v/>
      </c>
      <c r="E51" s="71" t="str">
        <f>IF(Patch3!E6="", "",Patch3!E6)</f>
        <v/>
      </c>
      <c r="F51" s="71" t="str">
        <f>IF(Patch3!F6=0, "",Patch3!F6)</f>
        <v/>
      </c>
      <c r="G51" s="71" t="str">
        <f>IF(Patch3!G6=0, "",Patch3!G6)</f>
        <v/>
      </c>
    </row>
    <row r="52" spans="1:8" x14ac:dyDescent="0.25">
      <c r="A52" s="62" t="str">
        <f>IF(Patch3!B7="", "",Patch3!A7)</f>
        <v/>
      </c>
      <c r="B52" s="71" t="str">
        <f>IF(Patch3!B7="", "",Patch3!B7)</f>
        <v/>
      </c>
      <c r="C52" s="71" t="str">
        <f>IF(Patch3!C7=0, "",Patch3!C7)</f>
        <v/>
      </c>
      <c r="D52" s="71" t="str">
        <f>IF(Patch3!D7=0, "",Patch3!D7)</f>
        <v/>
      </c>
      <c r="E52" s="71" t="str">
        <f>IF(Patch3!E7="", "",Patch3!E7)</f>
        <v/>
      </c>
      <c r="F52" s="71" t="str">
        <f>IF(Patch3!F7=0, "",Patch3!F7)</f>
        <v/>
      </c>
      <c r="G52" s="71" t="str">
        <f>IF(Patch3!G7=0, "",Patch3!G7)</f>
        <v/>
      </c>
      <c r="H52" s="65"/>
    </row>
    <row r="53" spans="1:8" x14ac:dyDescent="0.25">
      <c r="A53" s="62" t="str">
        <f>IF(Patch3!B8="", "",Patch3!A8)</f>
        <v/>
      </c>
      <c r="B53" s="71" t="str">
        <f>IF(Patch3!B8="", "",Patch3!B8)</f>
        <v/>
      </c>
      <c r="C53" s="71" t="str">
        <f>IF(Patch3!C8=0, "",Patch3!C8)</f>
        <v/>
      </c>
      <c r="D53" s="71" t="str">
        <f>IF(Patch3!D8=0, "",Patch3!D8)</f>
        <v/>
      </c>
      <c r="E53" s="71" t="str">
        <f>IF(Patch3!E8="", "",Patch3!E8)</f>
        <v/>
      </c>
      <c r="F53" s="71" t="str">
        <f>IF(Patch3!F8=0, "",Patch3!F8)</f>
        <v/>
      </c>
      <c r="G53" s="71" t="str">
        <f>IF(Patch3!G8=0, "",Patch3!G8)</f>
        <v/>
      </c>
    </row>
    <row r="54" spans="1:8" x14ac:dyDescent="0.25">
      <c r="A54" s="62" t="str">
        <f>IF(Patch3!B9="", "",Patch3!A9)</f>
        <v/>
      </c>
      <c r="B54" s="71" t="str">
        <f>IF(Patch3!B9="", "",Patch3!B9)</f>
        <v/>
      </c>
      <c r="C54" s="71" t="str">
        <f>IF(Patch3!C9=0, "",Patch3!C9)</f>
        <v/>
      </c>
      <c r="D54" s="71" t="str">
        <f>IF(Patch3!D9=0, "",Patch3!D9)</f>
        <v/>
      </c>
      <c r="E54" s="71" t="str">
        <f>IF(Patch3!E9="", "",Patch3!E9)</f>
        <v/>
      </c>
      <c r="F54" s="71" t="str">
        <f>IF(Patch3!F9=0, "",Patch3!F9)</f>
        <v/>
      </c>
      <c r="G54" s="71" t="str">
        <f>IF(Patch3!G9=0, "",Patch3!G9)</f>
        <v/>
      </c>
    </row>
    <row r="55" spans="1:8" x14ac:dyDescent="0.25">
      <c r="A55" s="62" t="str">
        <f>IF(Patch3!B10="", "",Patch3!A10)</f>
        <v/>
      </c>
      <c r="B55" s="71" t="str">
        <f>IF(Patch3!B10="", "",Patch3!B10)</f>
        <v/>
      </c>
      <c r="C55" s="71" t="str">
        <f>IF(Patch3!C10=0, "",Patch3!C10)</f>
        <v/>
      </c>
      <c r="D55" s="71" t="str">
        <f>IF(Patch3!D10=0, "",Patch3!D10)</f>
        <v/>
      </c>
      <c r="E55" s="71" t="str">
        <f>IF(Patch3!E10="", "",Patch3!E10)</f>
        <v/>
      </c>
      <c r="F55" s="71" t="str">
        <f>IF(Patch3!F10=0, "",Patch3!F10)</f>
        <v/>
      </c>
      <c r="G55" s="71" t="str">
        <f>IF(Patch3!G10=0, "",Patch3!G10)</f>
        <v/>
      </c>
    </row>
    <row r="56" spans="1:8" x14ac:dyDescent="0.25">
      <c r="A56" s="62" t="str">
        <f>IF(Patch3!B11="", "",Patch3!A11)</f>
        <v>triangle</v>
      </c>
      <c r="B56" s="71">
        <f>IF(Patch3!B11="", "",Patch3!B11)</f>
        <v>28</v>
      </c>
      <c r="C56" s="71">
        <f>IF(Patch3!C11=0, "",Patch3!C11)</f>
        <v>416</v>
      </c>
      <c r="D56" s="71">
        <f>IF(Patch3!D11=0, "",Patch3!D11)</f>
        <v>349.712812921102</v>
      </c>
      <c r="E56" s="71">
        <f>IF(Patch3!E11="", "",Patch3!E11)</f>
        <v>0</v>
      </c>
      <c r="F56" s="71">
        <f>IF(Patch3!F11=0, "",Patch3!F11)</f>
        <v>4</v>
      </c>
      <c r="G56" s="71" t="str">
        <f>IF(Patch3!G11=0, "",Patch3!G11)</f>
        <v/>
      </c>
    </row>
    <row r="57" spans="1:8" x14ac:dyDescent="0.25">
      <c r="A57" s="62" t="str">
        <f>IF(Patch3!B12="", "",Patch3!A12)</f>
        <v>triangle</v>
      </c>
      <c r="B57" s="71">
        <f>IF(Patch3!B12="", "",Patch3!B12)</f>
        <v>29</v>
      </c>
      <c r="C57" s="71">
        <f>IF(Patch3!C12=0, "",Patch3!C12)</f>
        <v>432</v>
      </c>
      <c r="D57" s="71">
        <f>IF(Patch3!D12=0, "",Patch3!D12)</f>
        <v>358.95041722813596</v>
      </c>
      <c r="E57" s="71">
        <f>IF(Patch3!E12="", "",Patch3!E12)</f>
        <v>-59.999859694228427</v>
      </c>
      <c r="F57" s="71">
        <f>IF(Patch3!F12=0, "",Patch3!F12)</f>
        <v>4</v>
      </c>
      <c r="G57" s="71" t="str">
        <f>IF(Patch3!G12=0, "",Patch3!G12)</f>
        <v/>
      </c>
    </row>
    <row r="58" spans="1:8" x14ac:dyDescent="0.25">
      <c r="A58" s="62" t="str">
        <f>IF(Patch3!B13="", "",Patch3!A13)</f>
        <v>triangle</v>
      </c>
      <c r="B58" s="71">
        <f>IF(Patch3!B13="", "",Patch3!B13)</f>
        <v>24</v>
      </c>
      <c r="C58" s="71">
        <f>IF(Patch3!C13=0, "",Patch3!C13)</f>
        <v>432</v>
      </c>
      <c r="D58" s="71">
        <f>IF(Patch3!D13=0, "",Patch3!D13)</f>
        <v>377.425625842204</v>
      </c>
      <c r="E58" s="71">
        <f>IF(Patch3!E13="", "",Patch3!E13)</f>
        <v>0</v>
      </c>
      <c r="F58" s="71">
        <f>IF(Patch3!F13=0, "",Patch3!F13)</f>
        <v>4</v>
      </c>
      <c r="G58" s="71" t="str">
        <f>IF(Patch3!G13=0, "",Patch3!G13)</f>
        <v/>
      </c>
    </row>
    <row r="59" spans="1:8" x14ac:dyDescent="0.25">
      <c r="A59" s="62" t="str">
        <f>IF(Patch3!B14="", "",Patch3!A14)</f>
        <v>triangle</v>
      </c>
      <c r="B59" s="71">
        <f>IF(Patch3!B14="", "",Patch3!B14)</f>
        <v>25</v>
      </c>
      <c r="C59" s="71">
        <f>IF(Patch3!C14=0, "",Patch3!C14)</f>
        <v>416</v>
      </c>
      <c r="D59" s="71">
        <f>IF(Patch3!D14=0, "",Patch3!D14)</f>
        <v>386.66323014923796</v>
      </c>
      <c r="E59" s="71">
        <f>IF(Patch3!E14="", "",Patch3!E14)</f>
        <v>59.999859694228427</v>
      </c>
      <c r="F59" s="71">
        <f>IF(Patch3!F14=0, "",Patch3!F14)</f>
        <v>4</v>
      </c>
      <c r="G59" s="71" t="str">
        <f>IF(Patch3!G14=0, "",Patch3!G14)</f>
        <v/>
      </c>
    </row>
    <row r="60" spans="1:8" x14ac:dyDescent="0.25">
      <c r="A60" s="62" t="str">
        <f>IF(Patch3!B15="", "",Patch3!A15)</f>
        <v>triangle</v>
      </c>
      <c r="B60" s="71">
        <f>IF(Patch3!B15="", "",Patch3!B15)</f>
        <v>22</v>
      </c>
      <c r="C60" s="71">
        <f>IF(Patch3!C15=0, "",Patch3!C15)</f>
        <v>416</v>
      </c>
      <c r="D60" s="71">
        <f>IF(Patch3!D15=0, "",Patch3!D15)</f>
        <v>405.138438763306</v>
      </c>
      <c r="E60" s="71">
        <f>IF(Patch3!E15="", "",Patch3!E15)</f>
        <v>0</v>
      </c>
      <c r="F60" s="71">
        <f>IF(Patch3!F15=0, "",Patch3!F15)</f>
        <v>4</v>
      </c>
      <c r="G60" s="71" t="str">
        <f>IF(Patch3!G15=0, "",Patch3!G15)</f>
        <v/>
      </c>
    </row>
    <row r="61" spans="1:8" x14ac:dyDescent="0.25">
      <c r="A61" s="62" t="str">
        <f>IF(Patch3!B16="", "",Patch3!A16)</f>
        <v/>
      </c>
      <c r="B61" s="71" t="str">
        <f>IF(Patch3!B16="", "",Patch3!B16)</f>
        <v/>
      </c>
      <c r="C61" s="71" t="str">
        <f>IF(Patch3!C16=0, "",Patch3!C16)</f>
        <v/>
      </c>
      <c r="D61" s="71" t="str">
        <f>IF(Patch3!D16=0, "",Patch3!D16)</f>
        <v/>
      </c>
      <c r="E61" s="71" t="str">
        <f>IF(Patch3!E16="", "",Patch3!E16)</f>
        <v/>
      </c>
      <c r="F61" s="71" t="str">
        <f>IF(Patch3!F16=0, "",Patch3!F16)</f>
        <v/>
      </c>
      <c r="G61" s="71" t="str">
        <f>IF(Patch3!G16=0, "",Patch3!G16)</f>
        <v/>
      </c>
    </row>
    <row r="62" spans="1:8" x14ac:dyDescent="0.25">
      <c r="A62" s="62" t="str">
        <f>IF(Patch3!B17="", "",Patch3!A17)</f>
        <v/>
      </c>
      <c r="B62" s="71" t="str">
        <f>IF(Patch3!B17="", "",Patch3!B17)</f>
        <v/>
      </c>
      <c r="C62" s="71" t="str">
        <f>IF(Patch3!C17=0, "",Patch3!C17)</f>
        <v/>
      </c>
      <c r="D62" s="71" t="str">
        <f>IF(Patch3!D17=0, "",Patch3!D17)</f>
        <v/>
      </c>
      <c r="E62" s="71" t="str">
        <f>IF(Patch3!E17="", "",Patch3!E17)</f>
        <v/>
      </c>
      <c r="F62" s="71" t="str">
        <f>IF(Patch3!F17=0, "",Patch3!F17)</f>
        <v/>
      </c>
      <c r="G62" s="71" t="str">
        <f>IF(Patch3!G17=0, "",Patch3!G17)</f>
        <v/>
      </c>
    </row>
    <row r="63" spans="1:8" x14ac:dyDescent="0.25">
      <c r="A63" s="62" t="str">
        <f>IF(Patch3!B18="", "",Patch3!A18)</f>
        <v/>
      </c>
      <c r="B63" s="71" t="str">
        <f>IF(Patch3!B18="", "",Patch3!B18)</f>
        <v/>
      </c>
      <c r="C63" s="71" t="str">
        <f>IF(Patch3!C18=0, "",Patch3!C18)</f>
        <v/>
      </c>
      <c r="D63" s="71" t="str">
        <f>IF(Patch3!D18=0, "",Patch3!D18)</f>
        <v/>
      </c>
      <c r="E63" s="71" t="str">
        <f>IF(Patch3!E18="", "",Patch3!E18)</f>
        <v/>
      </c>
      <c r="F63" s="71" t="str">
        <f>IF(Patch3!F18=0, "",Patch3!F18)</f>
        <v/>
      </c>
      <c r="G63" s="71" t="str">
        <f>IF(Patch3!G18=0, "",Patch3!G18)</f>
        <v/>
      </c>
    </row>
    <row r="64" spans="1:8" x14ac:dyDescent="0.25">
      <c r="A64" s="62" t="str">
        <f>IF(Patch3!B19="", "",Patch3!A19)</f>
        <v>triangle</v>
      </c>
      <c r="B64" s="71">
        <f>IF(Patch3!B19="", "",Patch3!B19)</f>
        <v>26</v>
      </c>
      <c r="C64" s="71">
        <f>IF(Patch3!C19=0, "",Patch3!C19)</f>
        <v>400</v>
      </c>
      <c r="D64" s="71">
        <f>IF(Patch3!D19=0, "",Patch3!D19)</f>
        <v>377.425625842204</v>
      </c>
      <c r="E64" s="71">
        <f>IF(Patch3!E19="", "",Patch3!E19)</f>
        <v>119.99971938845685</v>
      </c>
      <c r="F64" s="71">
        <f>IF(Patch3!F19=0, "",Patch3!F19)</f>
        <v>4</v>
      </c>
      <c r="G64" s="71" t="str">
        <f>IF(Patch3!G19=0, "",Patch3!G19)</f>
        <v/>
      </c>
    </row>
    <row r="65" spans="1:7" x14ac:dyDescent="0.25">
      <c r="A65" s="62" t="str">
        <f>IF(Patch3!B20="", "",Patch3!A20)</f>
        <v>triangle</v>
      </c>
      <c r="B65" s="71">
        <f>IF(Patch3!B20="", "",Patch3!B20)</f>
        <v>21</v>
      </c>
      <c r="C65" s="71">
        <f>IF(Patch3!C20=0, "",Patch3!C20)</f>
        <v>384</v>
      </c>
      <c r="D65" s="71">
        <f>IF(Patch3!D20=0, "",Patch3!D20)</f>
        <v>386.66323014923796</v>
      </c>
      <c r="E65" s="71">
        <f>IF(Patch3!E20="", "",Patch3!E20)</f>
        <v>59.999859694228427</v>
      </c>
      <c r="F65" s="71">
        <f>IF(Patch3!F20=0, "",Patch3!F20)</f>
        <v>4</v>
      </c>
      <c r="G65" s="71" t="str">
        <f>IF(Patch3!G20=0, "",Patch3!G20)</f>
        <v/>
      </c>
    </row>
    <row r="66" spans="1:7" x14ac:dyDescent="0.25">
      <c r="A66" s="62" t="str">
        <f>IF(Patch3!B21="", "",Patch3!A21)</f>
        <v/>
      </c>
      <c r="B66" s="71" t="str">
        <f>IF(Patch3!B21="", "",Patch3!B21)</f>
        <v/>
      </c>
      <c r="C66" s="71" t="str">
        <f>IF(Patch3!C21=0, "",Patch3!C21)</f>
        <v/>
      </c>
      <c r="D66" s="71" t="str">
        <f>IF(Patch3!D21=0, "",Patch3!D21)</f>
        <v/>
      </c>
      <c r="E66" s="71" t="str">
        <f>IF(Patch3!E21="", "",Patch3!E21)</f>
        <v/>
      </c>
      <c r="F66" s="71" t="str">
        <f>IF(Patch3!F21=0, "",Patch3!F21)</f>
        <v/>
      </c>
      <c r="G66" s="71" t="str">
        <f>IF(Patch3!G21=0, "",Patch3!G21)</f>
        <v/>
      </c>
    </row>
    <row r="67" spans="1:7" x14ac:dyDescent="0.25">
      <c r="A67" s="62" t="str">
        <f>IF(Patch3!B22="", "",Patch3!A22)</f>
        <v/>
      </c>
      <c r="B67" s="71" t="str">
        <f>IF(Patch3!B22="", "",Patch3!B22)</f>
        <v/>
      </c>
      <c r="C67" s="71" t="str">
        <f>IF(Patch3!C22=0, "",Patch3!C22)</f>
        <v/>
      </c>
      <c r="D67" s="71" t="str">
        <f>IF(Patch3!D22=0, "",Patch3!D22)</f>
        <v/>
      </c>
      <c r="E67" s="71" t="str">
        <f>IF(Patch3!E22="", "",Patch3!E22)</f>
        <v/>
      </c>
      <c r="F67" s="71" t="str">
        <f>IF(Patch3!F22=0, "",Patch3!F22)</f>
        <v/>
      </c>
      <c r="G67" s="71" t="str">
        <f>IF(Patch3!G22=0, "",Patch3!G22)</f>
        <v/>
      </c>
    </row>
    <row r="68" spans="1:7" x14ac:dyDescent="0.25">
      <c r="A68" s="62" t="str">
        <f>IF(Patch3!B23="", "",Patch3!A23)</f>
        <v>triangle</v>
      </c>
      <c r="B68" s="71">
        <f>IF(Patch3!B23="", "",Patch3!B23)</f>
        <v>27</v>
      </c>
      <c r="C68" s="71">
        <f>IF(Patch3!C23=0, "",Patch3!C23)</f>
        <v>400</v>
      </c>
      <c r="D68" s="71">
        <f>IF(Patch3!D23=0, "",Patch3!D23)</f>
        <v>358.95041722813596</v>
      </c>
      <c r="E68" s="71">
        <f>IF(Patch3!E23="", "",Patch3!E23)</f>
        <v>179.99957908268468</v>
      </c>
      <c r="F68" s="71">
        <f>IF(Patch3!F23=0, "",Patch3!F23)</f>
        <v>4</v>
      </c>
      <c r="G68" s="71" t="str">
        <f>IF(Patch3!G23=0, "",Patch3!G23)</f>
        <v/>
      </c>
    </row>
    <row r="69" spans="1:7" x14ac:dyDescent="0.25">
      <c r="A69" s="62" t="str">
        <f>IF(Patch3!B24="", "",Patch3!A24)</f>
        <v>triangle</v>
      </c>
      <c r="B69" s="71">
        <f>IF(Patch3!B24="", "",Patch3!B24)</f>
        <v>30</v>
      </c>
      <c r="C69" s="71">
        <f>IF(Patch3!C24=0, "",Patch3!C24)</f>
        <v>384</v>
      </c>
      <c r="D69" s="71">
        <f>IF(Patch3!D24=0, "",Patch3!D24)</f>
        <v>349.712812921102</v>
      </c>
      <c r="E69" s="71">
        <f>IF(Patch3!E24="", "",Patch3!E24)</f>
        <v>119.99971938845685</v>
      </c>
      <c r="F69" s="71">
        <f>IF(Patch3!F24=0, "",Patch3!F24)</f>
        <v>4</v>
      </c>
      <c r="G69" s="71" t="str">
        <f>IF(Patch3!G24=0, "",Patch3!G24)</f>
        <v/>
      </c>
    </row>
    <row r="70" spans="1:7" x14ac:dyDescent="0.25">
      <c r="A70" s="62" t="str">
        <f>IF(Patch3!B25="", "",Patch3!A25)</f>
        <v/>
      </c>
      <c r="B70" s="71" t="str">
        <f>IF(Patch3!B25="", "",Patch3!B25)</f>
        <v/>
      </c>
      <c r="C70" s="71" t="str">
        <f>IF(Patch3!C25=0, "",Patch3!C25)</f>
        <v/>
      </c>
      <c r="D70" s="71" t="str">
        <f>IF(Patch3!D25=0, "",Patch3!D25)</f>
        <v/>
      </c>
      <c r="E70" s="71" t="str">
        <f>IF(Patch3!E25="", "",Patch3!E25)</f>
        <v/>
      </c>
      <c r="F70" s="71" t="str">
        <f>IF(Patch3!F25=0, "",Patch3!F25)</f>
        <v/>
      </c>
      <c r="G70" s="71" t="str">
        <f>IF(Patch3!G25=0, "",Patch3!G25)</f>
        <v/>
      </c>
    </row>
    <row r="71" spans="1:7" x14ac:dyDescent="0.25">
      <c r="A71" s="61" t="str">
        <f>IF(Patch4!B3="", "",Patch4!A3)</f>
        <v>triangle</v>
      </c>
      <c r="B71" s="72">
        <f>IF(Patch4!B3="", "",Patch4!B3)</f>
        <v>32</v>
      </c>
      <c r="C71" s="72">
        <f>IF(Patch4!C3=0, "",Patch4!C3)</f>
        <v>600</v>
      </c>
      <c r="D71" s="72">
        <f>IF(Patch4!D3=0, "",Patch4!D3)</f>
        <v>322</v>
      </c>
      <c r="E71" s="72">
        <f>IF(Patch4!E3="", "",Patch4!E3)</f>
        <v>0</v>
      </c>
      <c r="F71" s="72">
        <f>IF(Patch4!F3=0, "",Patch4!F3)</f>
        <v>4</v>
      </c>
      <c r="G71" s="72" t="str">
        <f>IF(Patch4!G3=0, "",Patch4!G3)</f>
        <v/>
      </c>
    </row>
    <row r="72" spans="1:7" x14ac:dyDescent="0.25">
      <c r="A72" s="61" t="str">
        <f>IF(Patch4!B4="", "",Patch4!A4)</f>
        <v>triangle</v>
      </c>
      <c r="B72" s="72">
        <f>IF(Patch4!B4="", "",Patch4!B4)</f>
        <v>33</v>
      </c>
      <c r="C72" s="72">
        <f>IF(Patch4!C4=0, "",Patch4!C4)</f>
        <v>616</v>
      </c>
      <c r="D72" s="72">
        <f>IF(Patch4!D4=0, "",Patch4!D4)</f>
        <v>331.23760430703402</v>
      </c>
      <c r="E72" s="72">
        <f>IF(Patch4!E4="", "",Patch4!E4)</f>
        <v>-59.999859694228427</v>
      </c>
      <c r="F72" s="72">
        <f>IF(Patch4!F4=0, "",Patch4!F4)</f>
        <v>4</v>
      </c>
      <c r="G72" s="72" t="str">
        <f>IF(Patch4!G4=0, "",Patch4!G4)</f>
        <v/>
      </c>
    </row>
    <row r="73" spans="1:7" x14ac:dyDescent="0.25">
      <c r="A73" s="61" t="str">
        <f>IF(Patch4!B5="", "",Patch4!A5)</f>
        <v/>
      </c>
      <c r="B73" s="72" t="str">
        <f>IF(Patch4!B5="", "",Patch4!B5)</f>
        <v/>
      </c>
      <c r="C73" s="72" t="str">
        <f>IF(Patch4!C5=0, "",Patch4!C5)</f>
        <v/>
      </c>
      <c r="D73" s="72" t="str">
        <f>IF(Patch4!D5=0, "",Patch4!D5)</f>
        <v/>
      </c>
      <c r="E73" s="72" t="str">
        <f>IF(Patch4!E5="", "",Patch4!E5)</f>
        <v/>
      </c>
      <c r="F73" s="72" t="str">
        <f>IF(Patch4!F5=0, "",Patch4!F5)</f>
        <v/>
      </c>
      <c r="G73" s="72" t="str">
        <f>IF(Patch4!G5=0, "",Patch4!G5)</f>
        <v/>
      </c>
    </row>
    <row r="74" spans="1:7" x14ac:dyDescent="0.25">
      <c r="A74" s="61" t="str">
        <f>IF(Patch4!B6="", "",Patch4!A6)</f>
        <v/>
      </c>
      <c r="B74" s="72" t="str">
        <f>IF(Patch4!B6="", "",Patch4!B6)</f>
        <v/>
      </c>
      <c r="C74" s="72" t="str">
        <f>IF(Patch4!C6=0, "",Patch4!C6)</f>
        <v/>
      </c>
      <c r="D74" s="72" t="str">
        <f>IF(Patch4!D6=0, "",Patch4!D6)</f>
        <v/>
      </c>
      <c r="E74" s="72" t="str">
        <f>IF(Patch4!E6="", "",Patch4!E6)</f>
        <v/>
      </c>
      <c r="F74" s="72" t="str">
        <f>IF(Patch4!F6=0, "",Patch4!F6)</f>
        <v/>
      </c>
      <c r="G74" s="72" t="str">
        <f>IF(Patch4!G6=0, "",Patch4!G6)</f>
        <v/>
      </c>
    </row>
    <row r="75" spans="1:7" x14ac:dyDescent="0.25">
      <c r="A75" s="61" t="str">
        <f>IF(Patch4!B7="", "",Patch4!A7)</f>
        <v/>
      </c>
      <c r="B75" s="72" t="str">
        <f>IF(Patch4!B7="", "",Patch4!B7)</f>
        <v/>
      </c>
      <c r="C75" s="72" t="str">
        <f>IF(Patch4!C7=0, "",Patch4!C7)</f>
        <v/>
      </c>
      <c r="D75" s="72" t="str">
        <f>IF(Patch4!D7=0, "",Patch4!D7)</f>
        <v/>
      </c>
      <c r="E75" s="72" t="str">
        <f>IF(Patch4!E7="", "",Patch4!E7)</f>
        <v/>
      </c>
      <c r="F75" s="72" t="str">
        <f>IF(Patch4!F7=0, "",Patch4!F7)</f>
        <v/>
      </c>
      <c r="G75" s="72" t="str">
        <f>IF(Patch4!G7=0, "",Patch4!G7)</f>
        <v/>
      </c>
    </row>
    <row r="76" spans="1:7" x14ac:dyDescent="0.25">
      <c r="A76" s="61" t="str">
        <f>IF(Patch4!B8="", "",Patch4!A8)</f>
        <v/>
      </c>
      <c r="B76" s="72" t="str">
        <f>IF(Patch4!B8="", "",Patch4!B8)</f>
        <v/>
      </c>
      <c r="C76" s="72" t="str">
        <f>IF(Patch4!C8=0, "",Patch4!C8)</f>
        <v/>
      </c>
      <c r="D76" s="72" t="str">
        <f>IF(Patch4!D8=0, "",Patch4!D8)</f>
        <v/>
      </c>
      <c r="E76" s="72" t="str">
        <f>IF(Patch4!E8="", "",Patch4!E8)</f>
        <v/>
      </c>
      <c r="F76" s="72" t="str">
        <f>IF(Patch4!F8=0, "",Patch4!F8)</f>
        <v/>
      </c>
      <c r="G76" s="72" t="str">
        <f>IF(Patch4!G8=0, "",Patch4!G8)</f>
        <v/>
      </c>
    </row>
    <row r="77" spans="1:7" x14ac:dyDescent="0.25">
      <c r="A77" s="61" t="str">
        <f>IF(Patch4!B9="", "",Patch4!A9)</f>
        <v/>
      </c>
      <c r="B77" s="72" t="str">
        <f>IF(Patch4!B9="", "",Patch4!B9)</f>
        <v/>
      </c>
      <c r="C77" s="72" t="str">
        <f>IF(Patch4!C9=0, "",Patch4!C9)</f>
        <v/>
      </c>
      <c r="D77" s="72" t="str">
        <f>IF(Patch4!D9=0, "",Patch4!D9)</f>
        <v/>
      </c>
      <c r="E77" s="72" t="str">
        <f>IF(Patch4!E9="", "",Patch4!E9)</f>
        <v/>
      </c>
      <c r="F77" s="72" t="str">
        <f>IF(Patch4!F9=0, "",Patch4!F9)</f>
        <v/>
      </c>
      <c r="G77" s="72" t="str">
        <f>IF(Patch4!G9=0, "",Patch4!G9)</f>
        <v/>
      </c>
    </row>
    <row r="78" spans="1:7" x14ac:dyDescent="0.25">
      <c r="A78" s="61" t="str">
        <f>IF(Patch4!B10="", "",Patch4!A10)</f>
        <v/>
      </c>
      <c r="B78" s="72" t="str">
        <f>IF(Patch4!B10="", "",Patch4!B10)</f>
        <v/>
      </c>
      <c r="C78" s="72" t="str">
        <f>IF(Patch4!C10=0, "",Patch4!C10)</f>
        <v/>
      </c>
      <c r="D78" s="72" t="str">
        <f>IF(Patch4!D10=0, "",Patch4!D10)</f>
        <v/>
      </c>
      <c r="E78" s="72" t="str">
        <f>IF(Patch4!E10="", "",Patch4!E10)</f>
        <v/>
      </c>
      <c r="F78" s="72" t="str">
        <f>IF(Patch4!F10=0, "",Patch4!F10)</f>
        <v/>
      </c>
      <c r="G78" s="72" t="str">
        <f>IF(Patch4!G10=0, "",Patch4!G10)</f>
        <v/>
      </c>
    </row>
    <row r="79" spans="1:7" x14ac:dyDescent="0.25">
      <c r="A79" s="61" t="str">
        <f>IF(Patch4!B11="", "",Patch4!A11)</f>
        <v>triangle</v>
      </c>
      <c r="B79" s="72">
        <f>IF(Patch4!B11="", "",Patch4!B11)</f>
        <v>44</v>
      </c>
      <c r="C79" s="72">
        <f>IF(Patch4!C11=0, "",Patch4!C11)</f>
        <v>616</v>
      </c>
      <c r="D79" s="72">
        <f>IF(Patch4!D11=0, "",Patch4!D11)</f>
        <v>349.712812921102</v>
      </c>
      <c r="E79" s="72">
        <f>IF(Patch4!E11="", "",Patch4!E11)</f>
        <v>0</v>
      </c>
      <c r="F79" s="72">
        <f>IF(Patch4!F11=0, "",Patch4!F11)</f>
        <v>4</v>
      </c>
      <c r="G79" s="72" t="str">
        <f>IF(Patch4!G11=0, "",Patch4!G11)</f>
        <v/>
      </c>
    </row>
    <row r="80" spans="1:7" x14ac:dyDescent="0.25">
      <c r="A80" s="61" t="str">
        <f>IF(Patch4!B12="", "",Patch4!A12)</f>
        <v>triangle</v>
      </c>
      <c r="B80" s="72">
        <f>IF(Patch4!B12="", "",Patch4!B12)</f>
        <v>45</v>
      </c>
      <c r="C80" s="72">
        <f>IF(Patch4!C12=0, "",Patch4!C12)</f>
        <v>632</v>
      </c>
      <c r="D80" s="72">
        <f>IF(Patch4!D12=0, "",Patch4!D12)</f>
        <v>358.95041722813596</v>
      </c>
      <c r="E80" s="72">
        <f>IF(Patch4!E12="", "",Patch4!E12)</f>
        <v>-59.999859694228427</v>
      </c>
      <c r="F80" s="72">
        <f>IF(Patch4!F12=0, "",Patch4!F12)</f>
        <v>4</v>
      </c>
      <c r="G80" s="72" t="str">
        <f>IF(Patch4!G12=0, "",Patch4!G12)</f>
        <v/>
      </c>
    </row>
    <row r="81" spans="1:7" x14ac:dyDescent="0.25">
      <c r="A81" s="61" t="str">
        <f>IF(Patch4!B13="", "",Patch4!A13)</f>
        <v>triangle</v>
      </c>
      <c r="B81" s="72">
        <f>IF(Patch4!B13="", "",Patch4!B13)</f>
        <v>40</v>
      </c>
      <c r="C81" s="72">
        <f>IF(Patch4!C13=0, "",Patch4!C13)</f>
        <v>632</v>
      </c>
      <c r="D81" s="72">
        <f>IF(Patch4!D13=0, "",Patch4!D13)</f>
        <v>377.425625842204</v>
      </c>
      <c r="E81" s="72">
        <f>IF(Patch4!E13="", "",Patch4!E13)</f>
        <v>0</v>
      </c>
      <c r="F81" s="72">
        <f>IF(Patch4!F13=0, "",Patch4!F13)</f>
        <v>4</v>
      </c>
      <c r="G81" s="72" t="str">
        <f>IF(Patch4!G13=0, "",Patch4!G13)</f>
        <v/>
      </c>
    </row>
    <row r="82" spans="1:7" x14ac:dyDescent="0.25">
      <c r="A82" s="61" t="str">
        <f>IF(Patch4!B14="", "",Patch4!A14)</f>
        <v>triangle</v>
      </c>
      <c r="B82" s="72">
        <f>IF(Patch4!B14="", "",Patch4!B14)</f>
        <v>41</v>
      </c>
      <c r="C82" s="72">
        <f>IF(Patch4!C14=0, "",Patch4!C14)</f>
        <v>616</v>
      </c>
      <c r="D82" s="72">
        <f>IF(Patch4!D14=0, "",Patch4!D14)</f>
        <v>386.66323014923796</v>
      </c>
      <c r="E82" s="72">
        <f>IF(Patch4!E14="", "",Patch4!E14)</f>
        <v>59.999859694228427</v>
      </c>
      <c r="F82" s="72">
        <f>IF(Patch4!F14=0, "",Patch4!F14)</f>
        <v>4</v>
      </c>
      <c r="G82" s="72" t="str">
        <f>IF(Patch4!G14=0, "",Patch4!G14)</f>
        <v/>
      </c>
    </row>
    <row r="83" spans="1:7" x14ac:dyDescent="0.25">
      <c r="A83" s="61" t="str">
        <f>IF(Patch4!B15="", "",Patch4!A15)</f>
        <v>triangle</v>
      </c>
      <c r="B83" s="72">
        <f>IF(Patch4!B15="", "",Patch4!B15)</f>
        <v>38</v>
      </c>
      <c r="C83" s="72">
        <f>IF(Patch4!C15=0, "",Patch4!C15)</f>
        <v>616</v>
      </c>
      <c r="D83" s="72">
        <f>IF(Patch4!D15=0, "",Patch4!D15)</f>
        <v>405.138438763306</v>
      </c>
      <c r="E83" s="72">
        <f>IF(Patch4!E15="", "",Patch4!E15)</f>
        <v>0</v>
      </c>
      <c r="F83" s="72">
        <f>IF(Patch4!F15=0, "",Patch4!F15)</f>
        <v>4</v>
      </c>
      <c r="G83" s="72" t="str">
        <f>IF(Patch4!G15=0, "",Patch4!G15)</f>
        <v/>
      </c>
    </row>
    <row r="84" spans="1:7" x14ac:dyDescent="0.25">
      <c r="A84" s="61" t="str">
        <f>IF(Patch4!B16="", "",Patch4!A16)</f>
        <v/>
      </c>
      <c r="B84" s="72" t="str">
        <f>IF(Patch4!B16="", "",Patch4!B16)</f>
        <v/>
      </c>
      <c r="C84" s="72" t="str">
        <f>IF(Patch4!C16=0, "",Patch4!C16)</f>
        <v/>
      </c>
      <c r="D84" s="72" t="str">
        <f>IF(Patch4!D16=0, "",Patch4!D16)</f>
        <v/>
      </c>
      <c r="E84" s="72" t="str">
        <f>IF(Patch4!E16="", "",Patch4!E16)</f>
        <v/>
      </c>
      <c r="F84" s="72" t="str">
        <f>IF(Patch4!F16=0, "",Patch4!F16)</f>
        <v/>
      </c>
      <c r="G84" s="72" t="str">
        <f>IF(Patch4!G16=0, "",Patch4!G16)</f>
        <v/>
      </c>
    </row>
    <row r="85" spans="1:7" x14ac:dyDescent="0.25">
      <c r="A85" s="61" t="str">
        <f>IF(Patch4!B17="", "",Patch4!A17)</f>
        <v/>
      </c>
      <c r="B85" s="72" t="str">
        <f>IF(Patch4!B17="", "",Patch4!B17)</f>
        <v/>
      </c>
      <c r="C85" s="72" t="str">
        <f>IF(Patch4!C17=0, "",Patch4!C17)</f>
        <v/>
      </c>
      <c r="D85" s="72" t="str">
        <f>IF(Patch4!D17=0, "",Patch4!D17)</f>
        <v/>
      </c>
      <c r="E85" s="72" t="str">
        <f>IF(Patch4!E17="", "",Patch4!E17)</f>
        <v/>
      </c>
      <c r="F85" s="72" t="str">
        <f>IF(Patch4!F17=0, "",Patch4!F17)</f>
        <v/>
      </c>
      <c r="G85" s="72" t="str">
        <f>IF(Patch4!G17=0, "",Patch4!G17)</f>
        <v/>
      </c>
    </row>
    <row r="86" spans="1:7" x14ac:dyDescent="0.25">
      <c r="A86" s="61" t="str">
        <f>IF(Patch4!B18="", "",Patch4!A18)</f>
        <v/>
      </c>
      <c r="B86" s="72" t="str">
        <f>IF(Patch4!B18="", "",Patch4!B18)</f>
        <v/>
      </c>
      <c r="C86" s="72" t="str">
        <f>IF(Patch4!C18=0, "",Patch4!C18)</f>
        <v/>
      </c>
      <c r="D86" s="72" t="str">
        <f>IF(Patch4!D18=0, "",Patch4!D18)</f>
        <v/>
      </c>
      <c r="E86" s="72" t="str">
        <f>IF(Patch4!E18="", "",Patch4!E18)</f>
        <v/>
      </c>
      <c r="F86" s="72" t="str">
        <f>IF(Patch4!F18=0, "",Patch4!F18)</f>
        <v/>
      </c>
      <c r="G86" s="72" t="str">
        <f>IF(Patch4!G18=0, "",Patch4!G18)</f>
        <v/>
      </c>
    </row>
    <row r="87" spans="1:7" x14ac:dyDescent="0.25">
      <c r="A87" s="61" t="str">
        <f>IF(Patch4!B19="", "",Patch4!A19)</f>
        <v>triangle</v>
      </c>
      <c r="B87" s="72">
        <f>IF(Patch4!B19="", "",Patch4!B19)</f>
        <v>42</v>
      </c>
      <c r="C87" s="72">
        <f>IF(Patch4!C19=0, "",Patch4!C19)</f>
        <v>600</v>
      </c>
      <c r="D87" s="72">
        <f>IF(Patch4!D19=0, "",Patch4!D19)</f>
        <v>377.425625842204</v>
      </c>
      <c r="E87" s="72">
        <f>IF(Patch4!E19="", "",Patch4!E19)</f>
        <v>119.99971938845685</v>
      </c>
      <c r="F87" s="72">
        <f>IF(Patch4!F19=0, "",Patch4!F19)</f>
        <v>4</v>
      </c>
      <c r="G87" s="72" t="str">
        <f>IF(Patch4!G19=0, "",Patch4!G19)</f>
        <v/>
      </c>
    </row>
    <row r="88" spans="1:7" x14ac:dyDescent="0.25">
      <c r="A88" s="61" t="str">
        <f>IF(Patch4!B20="", "",Patch4!A20)</f>
        <v/>
      </c>
      <c r="B88" s="72" t="str">
        <f>IF(Patch4!B20="", "",Patch4!B20)</f>
        <v/>
      </c>
      <c r="C88" s="72" t="str">
        <f>IF(Patch4!C20=0, "",Patch4!C20)</f>
        <v/>
      </c>
      <c r="D88" s="72" t="str">
        <f>IF(Patch4!D20=0, "",Patch4!D20)</f>
        <v/>
      </c>
      <c r="E88" s="72" t="str">
        <f>IF(Patch4!E20="", "",Patch4!E20)</f>
        <v/>
      </c>
      <c r="F88" s="72" t="str">
        <f>IF(Patch4!F20=0, "",Patch4!F20)</f>
        <v/>
      </c>
      <c r="G88" s="72" t="str">
        <f>IF(Patch4!G20=0, "",Patch4!G20)</f>
        <v/>
      </c>
    </row>
    <row r="89" spans="1:7" x14ac:dyDescent="0.25">
      <c r="A89" s="61" t="str">
        <f>IF(Patch4!B21="", "",Patch4!A21)</f>
        <v/>
      </c>
      <c r="B89" s="72" t="str">
        <f>IF(Patch4!B21="", "",Patch4!B21)</f>
        <v/>
      </c>
      <c r="C89" s="72" t="str">
        <f>IF(Patch4!C21=0, "",Patch4!C21)</f>
        <v/>
      </c>
      <c r="D89" s="72" t="str">
        <f>IF(Patch4!D21=0, "",Patch4!D21)</f>
        <v/>
      </c>
      <c r="E89" s="72" t="str">
        <f>IF(Patch4!E21="", "",Patch4!E21)</f>
        <v/>
      </c>
      <c r="F89" s="72" t="str">
        <f>IF(Patch4!F21=0, "",Patch4!F21)</f>
        <v/>
      </c>
      <c r="G89" s="72" t="str">
        <f>IF(Patch4!G21=0, "",Patch4!G21)</f>
        <v/>
      </c>
    </row>
    <row r="90" spans="1:7" x14ac:dyDescent="0.25">
      <c r="A90" s="61" t="str">
        <f>IF(Patch4!B22="", "",Patch4!A22)</f>
        <v/>
      </c>
      <c r="B90" s="72" t="str">
        <f>IF(Patch4!B22="", "",Patch4!B22)</f>
        <v/>
      </c>
      <c r="C90" s="72" t="str">
        <f>IF(Patch4!C22=0, "",Patch4!C22)</f>
        <v/>
      </c>
      <c r="D90" s="72" t="str">
        <f>IF(Patch4!D22=0, "",Patch4!D22)</f>
        <v/>
      </c>
      <c r="E90" s="72" t="str">
        <f>IF(Patch4!E22="", "",Patch4!E22)</f>
        <v/>
      </c>
      <c r="F90" s="72" t="str">
        <f>IF(Patch4!F22=0, "",Patch4!F22)</f>
        <v/>
      </c>
      <c r="G90" s="72" t="str">
        <f>IF(Patch4!G22=0, "",Patch4!G22)</f>
        <v/>
      </c>
    </row>
    <row r="91" spans="1:7" x14ac:dyDescent="0.25">
      <c r="A91" s="61" t="str">
        <f>IF(Patch4!B23="", "",Patch4!A23)</f>
        <v>triangle</v>
      </c>
      <c r="B91" s="72">
        <f>IF(Patch4!B23="", "",Patch4!B23)</f>
        <v>43</v>
      </c>
      <c r="C91" s="72">
        <f>IF(Patch4!C23=0, "",Patch4!C23)</f>
        <v>600</v>
      </c>
      <c r="D91" s="72">
        <f>IF(Patch4!D23=0, "",Patch4!D23)</f>
        <v>358.95041722813596</v>
      </c>
      <c r="E91" s="72">
        <f>IF(Patch4!E23="", "",Patch4!E23)</f>
        <v>179.99957908268468</v>
      </c>
      <c r="F91" s="72">
        <f>IF(Patch4!F23=0, "",Patch4!F23)</f>
        <v>4</v>
      </c>
      <c r="G91" s="72" t="str">
        <f>IF(Patch4!G23=0, "",Patch4!G23)</f>
        <v/>
      </c>
    </row>
    <row r="92" spans="1:7" x14ac:dyDescent="0.25">
      <c r="A92" s="61" t="str">
        <f>IF(Patch4!B24="", "",Patch4!A24)</f>
        <v>triangle</v>
      </c>
      <c r="B92" s="72">
        <f>IF(Patch4!B24="", "",Patch4!B24)</f>
        <v>46</v>
      </c>
      <c r="C92" s="72">
        <f>IF(Patch4!C24=0, "",Patch4!C24)</f>
        <v>584</v>
      </c>
      <c r="D92" s="72">
        <f>IF(Patch4!D24=0, "",Patch4!D24)</f>
        <v>349.712812921102</v>
      </c>
      <c r="E92" s="72">
        <f>IF(Patch4!E24="", "",Patch4!E24)</f>
        <v>119.99971938845685</v>
      </c>
      <c r="F92" s="72">
        <f>IF(Patch4!F24=0, "",Patch4!F24)</f>
        <v>4</v>
      </c>
      <c r="G92" s="72" t="str">
        <f>IF(Patch4!G24=0, "",Patch4!G24)</f>
        <v/>
      </c>
    </row>
    <row r="93" spans="1:7" x14ac:dyDescent="0.25">
      <c r="A93" s="61" t="str">
        <f>IF(Patch4!B25="", "",Patch4!A25)</f>
        <v>triangle</v>
      </c>
      <c r="B93" s="72">
        <f>IF(Patch4!B25="", "",Patch4!B25)</f>
        <v>47</v>
      </c>
      <c r="C93" s="72">
        <f>IF(Patch4!C25=0, "",Patch4!C25)</f>
        <v>584</v>
      </c>
      <c r="D93" s="72">
        <f>IF(Patch4!D25=0, "",Patch4!D25)</f>
        <v>331.23760430703402</v>
      </c>
      <c r="E93" s="72">
        <f>IF(Patch4!E25="", "",Patch4!E25)</f>
        <v>179.99957908268468</v>
      </c>
      <c r="F93" s="72">
        <f>IF(Patch4!F25=0, "",Patch4!F25)</f>
        <v>4</v>
      </c>
      <c r="G93" s="72" t="str">
        <f>IF(Patch4!G25=0, "",Patch4!G25)</f>
        <v/>
      </c>
    </row>
    <row r="94" spans="1:7" x14ac:dyDescent="0.25">
      <c r="A94" s="66" t="str">
        <f>IF(Patch5!B3="", "",Patch5!A3)</f>
        <v/>
      </c>
      <c r="B94" s="73" t="str">
        <f>IF(Patch5!B3="", "",Patch5!B3)</f>
        <v/>
      </c>
      <c r="C94" s="73" t="str">
        <f>IF(Patch5!C3=0, "",Patch5!C3)</f>
        <v/>
      </c>
      <c r="D94" s="73" t="str">
        <f>IF(Patch5!D3=0, "",Patch5!D3)</f>
        <v/>
      </c>
      <c r="E94" s="73" t="str">
        <f>IF(Patch5!E3="", "",Patch5!E3)</f>
        <v/>
      </c>
      <c r="F94" s="73" t="str">
        <f>IF(Patch5!F3=0, "",Patch5!F3)</f>
        <v/>
      </c>
      <c r="G94" s="73" t="str">
        <f>IF(Patch5!G3=0, "",Patch5!G3)</f>
        <v/>
      </c>
    </row>
    <row r="95" spans="1:7" x14ac:dyDescent="0.25">
      <c r="A95" s="66" t="str">
        <f>IF(Patch5!B4="", "",Patch5!A4)</f>
        <v/>
      </c>
      <c r="B95" s="73" t="str">
        <f>IF(Patch5!B4="", "",Patch5!B4)</f>
        <v/>
      </c>
      <c r="C95" s="73" t="str">
        <f>IF(Patch5!C4=0, "",Patch5!C4)</f>
        <v/>
      </c>
      <c r="D95" s="73" t="str">
        <f>IF(Patch5!D4=0, "",Patch5!D4)</f>
        <v/>
      </c>
      <c r="E95" s="73" t="str">
        <f>IF(Patch5!E4="", "",Patch5!E4)</f>
        <v/>
      </c>
      <c r="F95" s="73" t="str">
        <f>IF(Patch5!F4=0, "",Patch5!F4)</f>
        <v/>
      </c>
      <c r="G95" s="73" t="str">
        <f>IF(Patch5!G4=0, "",Patch5!G4)</f>
        <v/>
      </c>
    </row>
    <row r="96" spans="1:7" x14ac:dyDescent="0.25">
      <c r="A96" s="66" t="str">
        <f>IF(Patch5!B5="", "",Patch5!A5)</f>
        <v/>
      </c>
      <c r="B96" s="73" t="str">
        <f>IF(Patch5!B5="", "",Patch5!B5)</f>
        <v/>
      </c>
      <c r="C96" s="73" t="str">
        <f>IF(Patch5!C5=0, "",Patch5!C5)</f>
        <v/>
      </c>
      <c r="D96" s="73" t="str">
        <f>IF(Patch5!D5=0, "",Patch5!D5)</f>
        <v/>
      </c>
      <c r="E96" s="73" t="str">
        <f>IF(Patch5!E5="", "",Patch5!E5)</f>
        <v/>
      </c>
      <c r="F96" s="73" t="str">
        <f>IF(Patch5!F5=0, "",Patch5!F5)</f>
        <v/>
      </c>
      <c r="G96" s="73" t="str">
        <f>IF(Patch5!G5=0, "",Patch5!G5)</f>
        <v/>
      </c>
    </row>
    <row r="97" spans="1:7" x14ac:dyDescent="0.25">
      <c r="A97" s="66" t="str">
        <f>IF(Patch5!B6="", "",Patch5!A6)</f>
        <v/>
      </c>
      <c r="B97" s="73" t="str">
        <f>IF(Patch5!B6="", "",Patch5!B6)</f>
        <v/>
      </c>
      <c r="C97" s="73" t="str">
        <f>IF(Patch5!C6=0, "",Patch5!C6)</f>
        <v/>
      </c>
      <c r="D97" s="73" t="str">
        <f>IF(Patch5!D6=0, "",Patch5!D6)</f>
        <v/>
      </c>
      <c r="E97" s="73" t="str">
        <f>IF(Patch5!E6="", "",Patch5!E6)</f>
        <v/>
      </c>
      <c r="F97" s="73" t="str">
        <f>IF(Patch5!F6=0, "",Patch5!F6)</f>
        <v/>
      </c>
      <c r="G97" s="73" t="str">
        <f>IF(Patch5!G6=0, "",Patch5!G6)</f>
        <v/>
      </c>
    </row>
    <row r="98" spans="1:7" x14ac:dyDescent="0.25">
      <c r="A98" s="66" t="str">
        <f>IF(Patch5!B7="", "",Patch5!A7)</f>
        <v>triangle</v>
      </c>
      <c r="B98" s="73">
        <f>IF(Patch5!B7="", "",Patch5!B7)</f>
        <v>16</v>
      </c>
      <c r="C98" s="73">
        <f>IF(Patch5!C7=0, "",Patch5!C7)</f>
        <v>548</v>
      </c>
      <c r="D98" s="73">
        <f>IF(Patch5!D7=0, "",Patch5!D7)</f>
        <v>349.712812921102</v>
      </c>
      <c r="E98" s="73">
        <f>IF(Patch5!E7="", "",Patch5!E7)</f>
        <v>0</v>
      </c>
      <c r="F98" s="73">
        <f>IF(Patch5!F7=0, "",Patch5!F7)</f>
        <v>4</v>
      </c>
      <c r="G98" s="73" t="str">
        <f>IF(Patch5!G7=0, "",Patch5!G7)</f>
        <v/>
      </c>
    </row>
    <row r="99" spans="1:7" x14ac:dyDescent="0.25">
      <c r="A99" s="66" t="str">
        <f>IF(Patch5!B8="", "",Patch5!A8)</f>
        <v>triangle</v>
      </c>
      <c r="B99" s="73">
        <f>IF(Patch5!B8="", "",Patch5!B8)</f>
        <v>17</v>
      </c>
      <c r="C99" s="73">
        <f>IF(Patch5!C8=0, "",Patch5!C8)</f>
        <v>564</v>
      </c>
      <c r="D99" s="73">
        <f>IF(Patch5!D8=0, "",Patch5!D8)</f>
        <v>358.95041722813596</v>
      </c>
      <c r="E99" s="73">
        <f>IF(Patch5!E8="", "",Patch5!E8)</f>
        <v>-59.999859694228427</v>
      </c>
      <c r="F99" s="73">
        <f>IF(Patch5!F8=0, "",Patch5!F8)</f>
        <v>4</v>
      </c>
      <c r="G99" s="73" t="str">
        <f>IF(Patch5!G8=0, "",Patch5!G8)</f>
        <v/>
      </c>
    </row>
    <row r="100" spans="1:7" x14ac:dyDescent="0.25">
      <c r="A100" s="66" t="str">
        <f>IF(Patch5!B9="", "",Patch5!A9)</f>
        <v>triangle</v>
      </c>
      <c r="B100" s="73">
        <f>IF(Patch5!B9="", "",Patch5!B9)</f>
        <v>18</v>
      </c>
      <c r="C100" s="73">
        <f>IF(Patch5!C9=0, "",Patch5!C9)</f>
        <v>564</v>
      </c>
      <c r="D100" s="73">
        <f>IF(Patch5!D9=0, "",Patch5!D9)</f>
        <v>377.425625842204</v>
      </c>
      <c r="E100" s="73">
        <f>IF(Patch5!E9="", "",Patch5!E9)</f>
        <v>0</v>
      </c>
      <c r="F100" s="73">
        <f>IF(Patch5!F9=0, "",Patch5!F9)</f>
        <v>4</v>
      </c>
      <c r="G100" s="73" t="str">
        <f>IF(Patch5!G9=0, "",Patch5!G9)</f>
        <v/>
      </c>
    </row>
    <row r="101" spans="1:7" x14ac:dyDescent="0.25">
      <c r="A101" s="66" t="str">
        <f>IF(Patch5!B10="", "",Patch5!A10)</f>
        <v>triangle</v>
      </c>
      <c r="B101" s="73">
        <f>IF(Patch5!B10="", "",Patch5!B10)</f>
        <v>19</v>
      </c>
      <c r="C101" s="73">
        <f>IF(Patch5!C10=0, "",Patch5!C10)</f>
        <v>548</v>
      </c>
      <c r="D101" s="73">
        <f>IF(Patch5!D10=0, "",Patch5!D10)</f>
        <v>386.66323014923796</v>
      </c>
      <c r="E101" s="73">
        <f>IF(Patch5!E10="", "",Patch5!E10)</f>
        <v>59.999859694228427</v>
      </c>
      <c r="F101" s="73">
        <f>IF(Patch5!F10=0, "",Patch5!F10)</f>
        <v>4</v>
      </c>
      <c r="G101" s="73" t="str">
        <f>IF(Patch5!G10=0, "",Patch5!G10)</f>
        <v/>
      </c>
    </row>
    <row r="102" spans="1:7" x14ac:dyDescent="0.25">
      <c r="A102" s="66" t="str">
        <f>IF(Patch5!B11="", "",Patch5!A11)</f>
        <v/>
      </c>
      <c r="B102" s="73" t="str">
        <f>IF(Patch5!B11="", "",Patch5!B11)</f>
        <v/>
      </c>
      <c r="C102" s="73" t="str">
        <f>IF(Patch5!C11=0, "",Patch5!C11)</f>
        <v/>
      </c>
      <c r="D102" s="73" t="str">
        <f>IF(Patch5!D11=0, "",Patch5!D11)</f>
        <v/>
      </c>
      <c r="E102" s="73" t="str">
        <f>IF(Patch5!E11="", "",Patch5!E11)</f>
        <v/>
      </c>
      <c r="F102" s="73" t="str">
        <f>IF(Patch5!F11=0, "",Patch5!F11)</f>
        <v/>
      </c>
      <c r="G102" s="73" t="str">
        <f>IF(Patch5!G11=0, "",Patch5!G11)</f>
        <v/>
      </c>
    </row>
    <row r="103" spans="1:7" x14ac:dyDescent="0.25">
      <c r="A103" s="66" t="str">
        <f>IF(Patch5!B12="", "",Patch5!A12)</f>
        <v/>
      </c>
      <c r="B103" s="73" t="str">
        <f>IF(Patch5!B12="", "",Patch5!B12)</f>
        <v/>
      </c>
      <c r="C103" s="73" t="str">
        <f>IF(Patch5!C12=0, "",Patch5!C12)</f>
        <v/>
      </c>
      <c r="D103" s="73" t="str">
        <f>IF(Patch5!D12=0, "",Patch5!D12)</f>
        <v/>
      </c>
      <c r="E103" s="73" t="str">
        <f>IF(Patch5!E12="", "",Patch5!E12)</f>
        <v/>
      </c>
      <c r="F103" s="73" t="str">
        <f>IF(Patch5!F12=0, "",Patch5!F12)</f>
        <v/>
      </c>
      <c r="G103" s="73" t="str">
        <f>IF(Patch5!G12=0, "",Patch5!G12)</f>
        <v/>
      </c>
    </row>
    <row r="104" spans="1:7" x14ac:dyDescent="0.25">
      <c r="A104" s="66" t="str">
        <f>IF(Patch5!B13="", "",Patch5!A13)</f>
        <v/>
      </c>
      <c r="B104" s="73" t="str">
        <f>IF(Patch5!B13="", "",Patch5!B13)</f>
        <v/>
      </c>
      <c r="C104" s="73" t="str">
        <f>IF(Patch5!C13=0, "",Patch5!C13)</f>
        <v/>
      </c>
      <c r="D104" s="73" t="str">
        <f>IF(Patch5!D13=0, "",Patch5!D13)</f>
        <v/>
      </c>
      <c r="E104" s="73" t="str">
        <f>IF(Patch5!E13="", "",Patch5!E13)</f>
        <v/>
      </c>
      <c r="F104" s="73" t="str">
        <f>IF(Patch5!F13=0, "",Patch5!F13)</f>
        <v/>
      </c>
      <c r="G104" s="73" t="str">
        <f>IF(Patch5!G13=0, "",Patch5!G13)</f>
        <v/>
      </c>
    </row>
    <row r="105" spans="1:7" x14ac:dyDescent="0.25">
      <c r="A105" s="66" t="str">
        <f>IF(Patch5!B14="", "",Patch5!A14)</f>
        <v/>
      </c>
      <c r="B105" s="73" t="str">
        <f>IF(Patch5!B14="", "",Patch5!B14)</f>
        <v/>
      </c>
      <c r="C105" s="73" t="str">
        <f>IF(Patch5!C14=0, "",Patch5!C14)</f>
        <v/>
      </c>
      <c r="D105" s="73" t="str">
        <f>IF(Patch5!D14=0, "",Patch5!D14)</f>
        <v/>
      </c>
      <c r="E105" s="73" t="str">
        <f>IF(Patch5!E14="", "",Patch5!E14)</f>
        <v/>
      </c>
      <c r="F105" s="73" t="str">
        <f>IF(Patch5!F14=0, "",Patch5!F14)</f>
        <v/>
      </c>
      <c r="G105" s="73" t="str">
        <f>IF(Patch5!G14=0, "",Patch5!G14)</f>
        <v/>
      </c>
    </row>
    <row r="106" spans="1:7" x14ac:dyDescent="0.25">
      <c r="A106" s="66" t="str">
        <f>IF(Patch5!B15="", "",Patch5!A15)</f>
        <v/>
      </c>
      <c r="B106" s="73" t="str">
        <f>IF(Patch5!B15="", "",Patch5!B15)</f>
        <v/>
      </c>
      <c r="C106" s="73" t="str">
        <f>IF(Patch5!C15=0, "",Patch5!C15)</f>
        <v/>
      </c>
      <c r="D106" s="73" t="str">
        <f>IF(Patch5!D15=0, "",Patch5!D15)</f>
        <v/>
      </c>
      <c r="E106" s="73" t="str">
        <f>IF(Patch5!E15="", "",Patch5!E15)</f>
        <v/>
      </c>
      <c r="F106" s="73" t="str">
        <f>IF(Patch5!F15=0, "",Patch5!F15)</f>
        <v/>
      </c>
      <c r="G106" s="73" t="str">
        <f>IF(Patch5!G15=0, "",Patch5!G15)</f>
        <v/>
      </c>
    </row>
    <row r="107" spans="1:7" x14ac:dyDescent="0.25">
      <c r="A107" s="66" t="str">
        <f>IF(Patch5!B16="", "",Patch5!A16)</f>
        <v/>
      </c>
      <c r="B107" s="73" t="str">
        <f>IF(Patch5!B16="", "",Patch5!B16)</f>
        <v/>
      </c>
      <c r="C107" s="73" t="str">
        <f>IF(Patch5!C16=0, "",Patch5!C16)</f>
        <v/>
      </c>
      <c r="D107" s="73" t="str">
        <f>IF(Patch5!D16=0, "",Patch5!D16)</f>
        <v/>
      </c>
      <c r="E107" s="73" t="str">
        <f>IF(Patch5!E16="", "",Patch5!E16)</f>
        <v/>
      </c>
      <c r="F107" s="73" t="str">
        <f>IF(Patch5!F16=0, "",Patch5!F16)</f>
        <v/>
      </c>
      <c r="G107" s="73" t="str">
        <f>IF(Patch5!G16=0, "",Patch5!G16)</f>
        <v/>
      </c>
    </row>
    <row r="108" spans="1:7" x14ac:dyDescent="0.25">
      <c r="A108" s="66" t="str">
        <f>IF(Patch5!B17="", "",Patch5!A17)</f>
        <v/>
      </c>
      <c r="B108" s="73" t="str">
        <f>IF(Patch5!B17="", "",Patch5!B17)</f>
        <v/>
      </c>
      <c r="C108" s="73" t="str">
        <f>IF(Patch5!C17=0, "",Patch5!C17)</f>
        <v/>
      </c>
      <c r="D108" s="73" t="str">
        <f>IF(Patch5!D17=0, "",Patch5!D17)</f>
        <v/>
      </c>
      <c r="E108" s="73" t="str">
        <f>IF(Patch5!E17="", "",Patch5!E17)</f>
        <v/>
      </c>
      <c r="F108" s="73" t="str">
        <f>IF(Patch5!F17=0, "",Patch5!F17)</f>
        <v/>
      </c>
      <c r="G108" s="73" t="str">
        <f>IF(Patch5!G17=0, "",Patch5!G17)</f>
        <v/>
      </c>
    </row>
    <row r="109" spans="1:7" x14ac:dyDescent="0.25">
      <c r="A109" s="66" t="str">
        <f>IF(Patch5!B18="", "",Patch5!A18)</f>
        <v/>
      </c>
      <c r="B109" s="73" t="str">
        <f>IF(Patch5!B18="", "",Patch5!B18)</f>
        <v/>
      </c>
      <c r="C109" s="73" t="str">
        <f>IF(Patch5!C18=0, "",Patch5!C18)</f>
        <v/>
      </c>
      <c r="D109" s="73" t="str">
        <f>IF(Patch5!D18=0, "",Patch5!D18)</f>
        <v/>
      </c>
      <c r="E109" s="73" t="str">
        <f>IF(Patch5!E18="", "",Patch5!E18)</f>
        <v/>
      </c>
      <c r="F109" s="73" t="str">
        <f>IF(Patch5!F18=0, "",Patch5!F18)</f>
        <v/>
      </c>
      <c r="G109" s="73" t="str">
        <f>IF(Patch5!G18=0, "",Patch5!G18)</f>
        <v/>
      </c>
    </row>
    <row r="110" spans="1:7" x14ac:dyDescent="0.25">
      <c r="A110" s="66" t="str">
        <f>IF(Patch5!B19="", "",Patch5!A19)</f>
        <v/>
      </c>
      <c r="B110" s="73" t="str">
        <f>IF(Patch5!B19="", "",Patch5!B19)</f>
        <v/>
      </c>
      <c r="C110" s="73" t="str">
        <f>IF(Patch5!C19=0, "",Patch5!C19)</f>
        <v/>
      </c>
      <c r="D110" s="73" t="str">
        <f>IF(Patch5!D19=0, "",Patch5!D19)</f>
        <v/>
      </c>
      <c r="E110" s="73" t="str">
        <f>IF(Patch5!E19="", "",Patch5!E19)</f>
        <v/>
      </c>
      <c r="F110" s="73" t="str">
        <f>IF(Patch5!F19=0, "",Patch5!F19)</f>
        <v/>
      </c>
      <c r="G110" s="73" t="str">
        <f>IF(Patch5!G19=0, "",Patch5!G19)</f>
        <v/>
      </c>
    </row>
    <row r="111" spans="1:7" x14ac:dyDescent="0.25">
      <c r="A111" s="66" t="str">
        <f>IF(Patch5!B20="", "",Patch5!A20)</f>
        <v/>
      </c>
      <c r="B111" s="73" t="str">
        <f>IF(Patch5!B20="", "",Patch5!B20)</f>
        <v/>
      </c>
      <c r="C111" s="73" t="str">
        <f>IF(Patch5!C20=0, "",Patch5!C20)</f>
        <v/>
      </c>
      <c r="D111" s="73" t="str">
        <f>IF(Patch5!D20=0, "",Patch5!D20)</f>
        <v/>
      </c>
      <c r="E111" s="73" t="str">
        <f>IF(Patch5!E20="", "",Patch5!E20)</f>
        <v/>
      </c>
      <c r="F111" s="73" t="str">
        <f>IF(Patch5!F20=0, "",Patch5!F20)</f>
        <v/>
      </c>
      <c r="G111" s="73" t="str">
        <f>IF(Patch5!G20=0, "",Patch5!G20)</f>
        <v/>
      </c>
    </row>
    <row r="112" spans="1:7" x14ac:dyDescent="0.25">
      <c r="A112" s="66" t="str">
        <f>IF(Patch5!B21="", "",Patch5!A21)</f>
        <v/>
      </c>
      <c r="B112" s="73" t="str">
        <f>IF(Patch5!B21="", "",Patch5!B21)</f>
        <v/>
      </c>
      <c r="C112" s="73" t="str">
        <f>IF(Patch5!C21=0, "",Patch5!C21)</f>
        <v/>
      </c>
      <c r="D112" s="73" t="str">
        <f>IF(Patch5!D21=0, "",Patch5!D21)</f>
        <v/>
      </c>
      <c r="E112" s="73" t="str">
        <f>IF(Patch5!E21="", "",Patch5!E21)</f>
        <v/>
      </c>
      <c r="F112" s="73" t="str">
        <f>IF(Patch5!F21=0, "",Patch5!F21)</f>
        <v/>
      </c>
      <c r="G112" s="73" t="str">
        <f>IF(Patch5!G21=0, "",Patch5!G21)</f>
        <v/>
      </c>
    </row>
    <row r="113" spans="1:7" x14ac:dyDescent="0.25">
      <c r="A113" s="66" t="str">
        <f>IF(Patch5!B22="", "",Patch5!A22)</f>
        <v/>
      </c>
      <c r="B113" s="73" t="str">
        <f>IF(Patch5!B22="", "",Patch5!B22)</f>
        <v/>
      </c>
      <c r="C113" s="73" t="str">
        <f>IF(Patch5!C22=0, "",Patch5!C22)</f>
        <v/>
      </c>
      <c r="D113" s="73" t="str">
        <f>IF(Patch5!D22=0, "",Patch5!D22)</f>
        <v/>
      </c>
      <c r="E113" s="73" t="str">
        <f>IF(Patch5!E22="", "",Patch5!E22)</f>
        <v/>
      </c>
      <c r="F113" s="73" t="str">
        <f>IF(Patch5!F22=0, "",Patch5!F22)</f>
        <v/>
      </c>
      <c r="G113" s="73" t="str">
        <f>IF(Patch5!G22=0, "",Patch5!G22)</f>
        <v/>
      </c>
    </row>
    <row r="114" spans="1:7" x14ac:dyDescent="0.25">
      <c r="A114" s="66" t="str">
        <f>IF(Patch5!B23="", "",Patch5!A23)</f>
        <v/>
      </c>
      <c r="B114" s="73" t="str">
        <f>IF(Patch5!B23="", "",Patch5!B23)</f>
        <v/>
      </c>
      <c r="C114" s="73" t="str">
        <f>IF(Patch5!C23=0, "",Patch5!C23)</f>
        <v/>
      </c>
      <c r="D114" s="73" t="str">
        <f>IF(Patch5!D23=0, "",Patch5!D23)</f>
        <v/>
      </c>
      <c r="E114" s="73" t="str">
        <f>IF(Patch5!E23="", "",Patch5!E23)</f>
        <v/>
      </c>
      <c r="F114" s="73" t="str">
        <f>IF(Patch5!F23=0, "",Patch5!F23)</f>
        <v/>
      </c>
      <c r="G114" s="73" t="str">
        <f>IF(Patch5!G23=0, "",Patch5!G23)</f>
        <v/>
      </c>
    </row>
    <row r="115" spans="1:7" x14ac:dyDescent="0.25">
      <c r="A115" s="66" t="str">
        <f>IF(Patch5!B24="", "",Patch5!A24)</f>
        <v/>
      </c>
      <c r="B115" s="73" t="str">
        <f>IF(Patch5!B24="", "",Patch5!B24)</f>
        <v/>
      </c>
      <c r="C115" s="73" t="str">
        <f>IF(Patch5!C24=0, "",Patch5!C24)</f>
        <v/>
      </c>
      <c r="D115" s="73" t="str">
        <f>IF(Patch5!D24=0, "",Patch5!D24)</f>
        <v/>
      </c>
      <c r="E115" s="73" t="str">
        <f>IF(Patch5!E24="", "",Patch5!E24)</f>
        <v/>
      </c>
      <c r="F115" s="73" t="str">
        <f>IF(Patch5!F24=0, "",Patch5!F24)</f>
        <v/>
      </c>
      <c r="G115" s="73" t="str">
        <f>IF(Patch5!G24=0, "",Patch5!G24)</f>
        <v/>
      </c>
    </row>
    <row r="116" spans="1:7" x14ac:dyDescent="0.25">
      <c r="A116" s="66" t="str">
        <f>IF(Patch5!B25="", "",Patch5!A25)</f>
        <v/>
      </c>
      <c r="B116" s="73" t="str">
        <f>IF(Patch5!B25="", "",Patch5!B25)</f>
        <v/>
      </c>
      <c r="C116" s="73" t="str">
        <f>IF(Patch5!C25=0, "",Patch5!C25)</f>
        <v/>
      </c>
      <c r="D116" s="73" t="str">
        <f>IF(Patch5!D25=0, "",Patch5!D25)</f>
        <v/>
      </c>
      <c r="E116" s="73" t="str">
        <f>IF(Patch5!E25="", "",Patch5!E25)</f>
        <v/>
      </c>
      <c r="F116" s="73" t="str">
        <f>IF(Patch5!F25=0, "",Patch5!F25)</f>
        <v/>
      </c>
      <c r="G116" s="73" t="str">
        <f>IF(Patch5!G25=0, "",Patch5!G25)</f>
        <v/>
      </c>
    </row>
    <row r="117" spans="1:7" x14ac:dyDescent="0.25">
      <c r="A117" s="67" t="str">
        <f>IF(Patch4_spec!B3="", "",Patch4_spec!A3)</f>
        <v/>
      </c>
      <c r="B117" s="74" t="str">
        <f>IF(Patch4_spec!B3=0, "",Patch4_spec!B3)</f>
        <v/>
      </c>
      <c r="C117" s="74" t="str">
        <f>IF(Patch4_spec!C3=0, "",Patch4_spec!C3)</f>
        <v/>
      </c>
      <c r="D117" s="74" t="str">
        <f>IF(Patch4_spec!D3=0, "",Patch4_spec!D3)</f>
        <v/>
      </c>
      <c r="E117" s="74" t="str">
        <f>IF(Patch4_spec!E3=0, "",Patch4_spec!E3)</f>
        <v/>
      </c>
      <c r="F117" s="74" t="str">
        <f>IF(Patch4_spec!F3=0, "",Patch4_spec!F3)</f>
        <v/>
      </c>
      <c r="G117" s="74" t="str">
        <f>IF(Patch4_spec!G3=0, "",Patch4_spec!G3)</f>
        <v/>
      </c>
    </row>
    <row r="118" spans="1:7" x14ac:dyDescent="0.25">
      <c r="A118" s="67" t="str">
        <f>IF(Patch4_spec!B4="", "",Patch4_spec!A4)</f>
        <v/>
      </c>
      <c r="B118" s="74" t="str">
        <f>IF(Patch4_spec!B4=0, "",Patch4_spec!B4)</f>
        <v/>
      </c>
      <c r="C118" s="74" t="str">
        <f>IF(Patch4_spec!C4=0, "",Patch4_spec!C4)</f>
        <v/>
      </c>
      <c r="D118" s="74" t="str">
        <f>IF(Patch4_spec!D4=0, "",Patch4_spec!D4)</f>
        <v/>
      </c>
      <c r="E118" s="74" t="str">
        <f>IF(Patch4_spec!E4=0, "",Patch4_spec!E4)</f>
        <v/>
      </c>
      <c r="F118" s="74" t="str">
        <f>IF(Patch4_spec!F4=0, "",Patch4_spec!F4)</f>
        <v/>
      </c>
      <c r="G118" s="74" t="str">
        <f>IF(Patch4_spec!G4=0, "",Patch4_spec!G4)</f>
        <v/>
      </c>
    </row>
    <row r="119" spans="1:7" x14ac:dyDescent="0.25">
      <c r="A119" s="67" t="str">
        <f>IF(Patch4_spec!B5="", "",Patch4_spec!A5)</f>
        <v/>
      </c>
      <c r="B119" s="74" t="str">
        <f>IF(Patch4_spec!B5=0, "",Patch4_spec!B5)</f>
        <v/>
      </c>
      <c r="C119" s="74" t="str">
        <f>IF(Patch4_spec!C5=0, "",Patch4_spec!C5)</f>
        <v/>
      </c>
      <c r="D119" s="74" t="str">
        <f>IF(Patch4_spec!D5=0, "",Patch4_spec!D5)</f>
        <v/>
      </c>
      <c r="E119" s="74" t="str">
        <f>IF(Patch4_spec!E5=0, "",Patch4_spec!E5)</f>
        <v/>
      </c>
      <c r="F119" s="74" t="str">
        <f>IF(Patch4_spec!F5=0, "",Patch4_spec!F5)</f>
        <v/>
      </c>
      <c r="G119" s="74" t="str">
        <f>IF(Patch4_spec!G5=0, "",Patch4_spec!G5)</f>
        <v/>
      </c>
    </row>
    <row r="120" spans="1:7" x14ac:dyDescent="0.25">
      <c r="A120" s="67" t="str">
        <f>IF(Patch4_spec!B6="", "",Patch4_spec!A6)</f>
        <v/>
      </c>
      <c r="B120" s="74" t="str">
        <f>IF(Patch4_spec!B6=0, "",Patch4_spec!B6)</f>
        <v/>
      </c>
      <c r="C120" s="74" t="str">
        <f>IF(Patch4_spec!C6=0, "",Patch4_spec!C6)</f>
        <v/>
      </c>
      <c r="D120" s="74" t="str">
        <f>IF(Patch4_spec!D6=0, "",Patch4_spec!D6)</f>
        <v/>
      </c>
      <c r="E120" s="74" t="str">
        <f>IF(Patch4_spec!E6=0, "",Patch4_spec!E6)</f>
        <v/>
      </c>
      <c r="F120" s="74" t="str">
        <f>IF(Patch4_spec!F6=0, "",Patch4_spec!F6)</f>
        <v/>
      </c>
      <c r="G120" s="74" t="str">
        <f>IF(Patch4_spec!G6=0, "",Patch4_spec!G6)</f>
        <v/>
      </c>
    </row>
    <row r="121" spans="1:7" x14ac:dyDescent="0.25">
      <c r="A121" s="67" t="str">
        <f>IF(Patch4_spec!B7="", "",Patch4_spec!A7)</f>
        <v/>
      </c>
      <c r="B121" s="74" t="str">
        <f>IF(Patch4_spec!B7=0, "",Patch4_spec!B7)</f>
        <v/>
      </c>
      <c r="C121" s="74" t="str">
        <f>IF(Patch4_spec!C7=0, "",Patch4_spec!C7)</f>
        <v/>
      </c>
      <c r="D121" s="74" t="str">
        <f>IF(Patch4_spec!D7=0, "",Patch4_spec!D7)</f>
        <v/>
      </c>
      <c r="E121" s="74" t="str">
        <f>IF(Patch4_spec!E7=0, "",Patch4_spec!E7)</f>
        <v/>
      </c>
      <c r="F121" s="74" t="str">
        <f>IF(Patch4_spec!F7=0, "",Patch4_spec!F7)</f>
        <v/>
      </c>
      <c r="G121" s="74" t="str">
        <f>IF(Patch4_spec!G7=0, "",Patch4_spec!G7)</f>
        <v/>
      </c>
    </row>
    <row r="122" spans="1:7" x14ac:dyDescent="0.25">
      <c r="A122" s="67" t="str">
        <f>IF(Patch4_spec!B8="", "",Patch4_spec!A8)</f>
        <v/>
      </c>
      <c r="B122" s="74" t="str">
        <f>IF(Patch4_spec!B8=0, "",Patch4_spec!B8)</f>
        <v/>
      </c>
      <c r="C122" s="74" t="str">
        <f>IF(Patch4_spec!C8=0, "",Patch4_spec!C8)</f>
        <v/>
      </c>
      <c r="D122" s="74" t="str">
        <f>IF(Patch4_spec!D8=0, "",Patch4_spec!D8)</f>
        <v/>
      </c>
      <c r="E122" s="74" t="str">
        <f>IF(Patch4_spec!E8=0, "",Patch4_spec!E8)</f>
        <v/>
      </c>
      <c r="F122" s="74" t="str">
        <f>IF(Patch4_spec!F8=0, "",Patch4_spec!F8)</f>
        <v/>
      </c>
      <c r="G122" s="74" t="str">
        <f>IF(Patch4_spec!G8=0, "",Patch4_spec!G8)</f>
        <v/>
      </c>
    </row>
    <row r="123" spans="1:7" x14ac:dyDescent="0.25">
      <c r="A123" s="67" t="str">
        <f>IF(Patch4_spec!B9="", "",Patch4_spec!A9)</f>
        <v/>
      </c>
      <c r="B123" s="74" t="str">
        <f>IF(Patch4_spec!B9=0, "",Patch4_spec!B9)</f>
        <v/>
      </c>
      <c r="C123" s="74" t="str">
        <f>IF(Patch4_spec!C9=0, "",Patch4_spec!C9)</f>
        <v/>
      </c>
      <c r="D123" s="74" t="str">
        <f>IF(Patch4_spec!D9=0, "",Patch4_spec!D9)</f>
        <v/>
      </c>
      <c r="E123" s="74" t="str">
        <f>IF(Patch4_spec!E9=0, "",Patch4_spec!E9)</f>
        <v/>
      </c>
      <c r="F123" s="74" t="str">
        <f>IF(Patch4_spec!F9=0, "",Patch4_spec!F9)</f>
        <v/>
      </c>
      <c r="G123" s="74" t="str">
        <f>IF(Patch4_spec!G9=0, "",Patch4_spec!G9)</f>
        <v/>
      </c>
    </row>
    <row r="124" spans="1:7" x14ac:dyDescent="0.25">
      <c r="A124" s="67" t="str">
        <f>IF(Patch4_spec!B10="", "",Patch4_spec!A10)</f>
        <v/>
      </c>
      <c r="B124" s="74" t="str">
        <f>IF(Patch4_spec!B10=0, "",Patch4_spec!B10)</f>
        <v/>
      </c>
      <c r="C124" s="74" t="str">
        <f>IF(Patch4_spec!C10=0, "",Patch4_spec!C10)</f>
        <v/>
      </c>
      <c r="D124" s="74" t="str">
        <f>IF(Patch4_spec!D10=0, "",Patch4_spec!D10)</f>
        <v/>
      </c>
      <c r="E124" s="74" t="str">
        <f>IF(Patch4_spec!E10=0, "",Patch4_spec!E10)</f>
        <v/>
      </c>
      <c r="F124" s="74" t="str">
        <f>IF(Patch4_spec!F10=0, "",Patch4_spec!F10)</f>
        <v/>
      </c>
      <c r="G124" s="74" t="str">
        <f>IF(Patch4_spec!G10=0, "",Patch4_spec!G10)</f>
        <v/>
      </c>
    </row>
    <row r="125" spans="1:7" x14ac:dyDescent="0.25">
      <c r="A125" s="67" t="str">
        <f>IF(Patch4_spec!B11="", "",Patch4_spec!A11)</f>
        <v/>
      </c>
      <c r="B125" s="74" t="str">
        <f>IF(Patch4_spec!B11=0, "",Patch4_spec!B11)</f>
        <v/>
      </c>
      <c r="C125" s="74" t="str">
        <f>IF(Patch4_spec!C11=0, "",Patch4_spec!C11)</f>
        <v/>
      </c>
      <c r="D125" s="74" t="str">
        <f>IF(Patch4_spec!D11=0, "",Patch4_spec!D11)</f>
        <v/>
      </c>
      <c r="E125" s="74" t="str">
        <f>IF(Patch4_spec!E11=0, "",Patch4_spec!E11)</f>
        <v/>
      </c>
      <c r="F125" s="74" t="str">
        <f>IF(Patch4_spec!F11=0, "",Patch4_spec!F11)</f>
        <v/>
      </c>
      <c r="G125" s="74" t="str">
        <f>IF(Patch4_spec!G11=0, "",Patch4_spec!G11)</f>
        <v/>
      </c>
    </row>
    <row r="126" spans="1:7" x14ac:dyDescent="0.25">
      <c r="A126" s="67" t="str">
        <f>IF(Patch4_spec!B12="", "",Patch4_spec!A12)</f>
        <v/>
      </c>
      <c r="B126" s="74" t="str">
        <f>IF(Patch4_spec!B12=0, "",Patch4_spec!B12)</f>
        <v/>
      </c>
      <c r="C126" s="74" t="str">
        <f>IF(Patch4_spec!C12=0, "",Patch4_spec!C12)</f>
        <v/>
      </c>
      <c r="D126" s="74" t="str">
        <f>IF(Patch4_spec!D12=0, "",Patch4_spec!D12)</f>
        <v/>
      </c>
      <c r="E126" s="74" t="str">
        <f>IF(Patch4_spec!E12=0, "",Patch4_spec!E12)</f>
        <v/>
      </c>
      <c r="F126" s="74" t="str">
        <f>IF(Patch4_spec!F12=0, "",Patch4_spec!F12)</f>
        <v/>
      </c>
      <c r="G126" s="74" t="str">
        <f>IF(Patch4_spec!G12=0, "",Patch4_spec!G12)</f>
        <v/>
      </c>
    </row>
    <row r="127" spans="1:7" x14ac:dyDescent="0.25">
      <c r="A127" s="67" t="str">
        <f>IF(Patch4_spec!B13="", "",Patch4_spec!A13)</f>
        <v/>
      </c>
      <c r="B127" s="74" t="str">
        <f>IF(Patch4_spec!B13=0, "",Patch4_spec!B13)</f>
        <v/>
      </c>
      <c r="C127" s="74" t="str">
        <f>IF(Patch4_spec!C13=0, "",Patch4_spec!C13)</f>
        <v/>
      </c>
      <c r="D127" s="74" t="str">
        <f>IF(Patch4_spec!D13=0, "",Patch4_spec!D13)</f>
        <v/>
      </c>
      <c r="E127" s="74" t="str">
        <f>IF(Patch4_spec!E13=0, "",Patch4_spec!E13)</f>
        <v/>
      </c>
      <c r="F127" s="74" t="str">
        <f>IF(Patch4_spec!F13=0, "",Patch4_spec!F13)</f>
        <v/>
      </c>
      <c r="G127" s="74" t="str">
        <f>IF(Patch4_spec!G13=0, "",Patch4_spec!G13)</f>
        <v/>
      </c>
    </row>
    <row r="128" spans="1:7" x14ac:dyDescent="0.25">
      <c r="A128" s="67" t="str">
        <f>IF(Patch4_spec!B14="", "",Patch4_spec!A14)</f>
        <v>triangle</v>
      </c>
      <c r="B128" s="74">
        <f>IF(Patch4_spec!B14=0, "",Patch4_spec!B14)</f>
        <v>24</v>
      </c>
      <c r="C128" s="74">
        <f>IF(Patch4_spec!C14=0, "",Patch4_spec!C14)</f>
        <v>118.12733176437591</v>
      </c>
      <c r="D128" s="74">
        <f>IF(Patch4_spec!D14=0, "",Patch4_spec!D14)</f>
        <v>21.397459621556209</v>
      </c>
      <c r="E128" s="74">
        <f>IF(Patch4_spec!E14=0, "",Patch4_spec!E14)</f>
        <v>89.999859694228434</v>
      </c>
      <c r="F128" s="74">
        <f>IF(Patch4_spec!F14=0, "",Patch4_spec!F14)</f>
        <v>4</v>
      </c>
      <c r="G128" s="74">
        <f>IF(Patch4_spec!G14=0, "",Patch4_spec!G14)</f>
        <v>1</v>
      </c>
    </row>
    <row r="129" spans="1:7" x14ac:dyDescent="0.25">
      <c r="A129" s="67" t="str">
        <f>IF(Patch4_spec!B15="", "",Patch4_spec!A15)</f>
        <v>triangle</v>
      </c>
      <c r="B129" s="74">
        <f>IF(Patch4_spec!B15=0, "",Patch4_spec!B15)</f>
        <v>21</v>
      </c>
      <c r="C129" s="74">
        <f>IF(Patch4_spec!C15=0, "",Patch4_spec!C15)</f>
        <v>108.88972745734191</v>
      </c>
      <c r="D129" s="74">
        <f>IF(Patch4_spec!D15=0, "",Patch4_spec!D15)</f>
        <v>5.3974596215562087</v>
      </c>
      <c r="E129" s="74">
        <f>IF(Patch4_spec!E15=0, "",Patch4_spec!E15)</f>
        <v>30</v>
      </c>
      <c r="F129" s="74">
        <f>IF(Patch4_spec!F15=0, "",Patch4_spec!F15)</f>
        <v>4</v>
      </c>
      <c r="G129" s="74">
        <f>IF(Patch4_spec!G15=0, "",Patch4_spec!G15)</f>
        <v>1</v>
      </c>
    </row>
    <row r="130" spans="1:7" x14ac:dyDescent="0.25">
      <c r="A130" s="67" t="str">
        <f>IF(Patch4_spec!B16="", "",Patch4_spec!A16)</f>
        <v>triangle</v>
      </c>
      <c r="B130" s="74">
        <f>IF(Patch4_spec!B16=0, "",Patch4_spec!B16)</f>
        <v>22</v>
      </c>
      <c r="C130" s="74">
        <f>IF(Patch4_spec!C16=0, "",Patch4_spec!C16)</f>
        <v>118.12733176437592</v>
      </c>
      <c r="D130" s="74">
        <f>IF(Patch4_spec!D16=0, "",Patch4_spec!D16)</f>
        <v>-10.602540378443734</v>
      </c>
      <c r="E130" s="74">
        <f>IF(Patch4_spec!E16=0, "",Patch4_spec!E16)</f>
        <v>-29.999859694228427</v>
      </c>
      <c r="F130" s="74">
        <f>IF(Patch4_spec!F16=0, "",Patch4_spec!F16)</f>
        <v>4</v>
      </c>
      <c r="G130" s="74">
        <f>IF(Patch4_spec!G16=0, "",Patch4_spec!G16)</f>
        <v>1</v>
      </c>
    </row>
    <row r="131" spans="1:7" x14ac:dyDescent="0.25">
      <c r="A131" s="67" t="str">
        <f>IF(Patch4_spec!B17="", "",Patch4_spec!A17)</f>
        <v>triangle</v>
      </c>
      <c r="B131" s="74">
        <f>IF(Patch4_spec!B17=0, "",Patch4_spec!B17)</f>
        <v>18</v>
      </c>
      <c r="C131" s="74">
        <f>IF(Patch4_spec!C17=0, "",Patch4_spec!C17)</f>
        <v>90.414518843273896</v>
      </c>
      <c r="D131" s="74">
        <f>IF(Patch4_spec!D17=0, "",Patch4_spec!D17)</f>
        <v>5.3974596215562372</v>
      </c>
      <c r="E131" s="74">
        <f>IF(Patch4_spec!E17=0, "",Patch4_spec!E17)</f>
        <v>89.999859694228434</v>
      </c>
      <c r="F131" s="74">
        <f>IF(Patch4_spec!F17=0, "",Patch4_spec!F17)</f>
        <v>4</v>
      </c>
      <c r="G131" s="74">
        <f>IF(Patch4_spec!G17=0, "",Patch4_spec!G17)</f>
        <v>1</v>
      </c>
    </row>
    <row r="132" spans="1:7" x14ac:dyDescent="0.25">
      <c r="A132" s="67" t="str">
        <f>IF(Patch4_spec!B18="", "",Patch4_spec!A18)</f>
        <v>triangle</v>
      </c>
      <c r="B132" s="74">
        <f>IF(Patch4_spec!B18=0, "",Patch4_spec!B18)</f>
        <v>19</v>
      </c>
      <c r="C132" s="74">
        <f>IF(Patch4_spec!C18=0, "",Patch4_spec!C18)</f>
        <v>81.176914536239863</v>
      </c>
      <c r="D132" s="74">
        <f>IF(Patch4_spec!D18=0, "",Patch4_spec!D18)</f>
        <v>21.397459621556209</v>
      </c>
      <c r="E132" s="74">
        <f>IF(Patch4_spec!E18=0, "",Patch4_spec!E18)</f>
        <v>30</v>
      </c>
      <c r="F132" s="74">
        <f>IF(Patch4_spec!F18=0, "",Patch4_spec!F18)</f>
        <v>4</v>
      </c>
      <c r="G132" s="74">
        <f>IF(Patch4_spec!G18=0, "",Patch4_spec!G18)</f>
        <v>1</v>
      </c>
    </row>
    <row r="133" spans="1:7" x14ac:dyDescent="0.25">
      <c r="A133" s="67" t="str">
        <f>IF(Patch4_spec!B19="", "",Patch4_spec!A19)</f>
        <v>triangle</v>
      </c>
      <c r="B133" s="74">
        <f>IF(Patch4_spec!B19=0, "",Patch4_spec!B19)</f>
        <v>25</v>
      </c>
      <c r="C133" s="74">
        <f>IF(Patch4_spec!C19=0, "",Patch4_spec!C19)</f>
        <v>108.88972745734189</v>
      </c>
      <c r="D133" s="74">
        <f>IF(Patch4_spec!D19=0, "",Patch4_spec!D19)</f>
        <v>37.39745962155618</v>
      </c>
      <c r="E133" s="74">
        <f>IF(Patch4_spec!E19=0, "",Patch4_spec!E19)</f>
        <v>149.99971938845687</v>
      </c>
      <c r="F133" s="74">
        <f>IF(Patch4_spec!F19=0, "",Patch4_spec!F19)</f>
        <v>4</v>
      </c>
      <c r="G133" s="74">
        <f>IF(Patch4_spec!G19=0, "",Patch4_spec!G19)</f>
        <v>1</v>
      </c>
    </row>
    <row r="134" spans="1:7" x14ac:dyDescent="0.25">
      <c r="A134" s="67" t="str">
        <f>IF(Patch4_spec!B20="", "",Patch4_spec!A20)</f>
        <v>triangle</v>
      </c>
      <c r="B134" s="74">
        <f>IF(Patch4_spec!B20=0, "",Patch4_spec!B20)</f>
        <v>20</v>
      </c>
      <c r="C134" s="74">
        <f>IF(Patch4_spec!C20=0, "",Patch4_spec!C20)</f>
        <v>90.414518843273868</v>
      </c>
      <c r="D134" s="74">
        <f>IF(Patch4_spec!D20=0, "",Patch4_spec!D20)</f>
        <v>37.397459621556209</v>
      </c>
      <c r="E134" s="74">
        <f>IF(Patch4_spec!E20=0, "",Patch4_spec!E20)</f>
        <v>89.999859694228434</v>
      </c>
      <c r="F134" s="74">
        <f>IF(Patch4_spec!F20=0, "",Patch4_spec!F20)</f>
        <v>4</v>
      </c>
      <c r="G134" s="74">
        <f>IF(Patch4_spec!G20=0, "",Patch4_spec!G20)</f>
        <v>1</v>
      </c>
    </row>
    <row r="135" spans="1:7" x14ac:dyDescent="0.25">
      <c r="A135" s="67" t="str">
        <f>IF(Patch4_spec!B21="", "",Patch4_spec!A21)</f>
        <v>triangle</v>
      </c>
      <c r="B135" s="74">
        <f>IF(Patch4_spec!B21=0, "",Patch4_spec!B21)</f>
        <v>45</v>
      </c>
      <c r="C135" s="74">
        <f>IF(Patch4_spec!C21=0, "",Patch4_spec!C21)</f>
        <v>81.176914536239849</v>
      </c>
      <c r="D135" s="74">
        <f>IF(Patch4_spec!D21=0, "",Patch4_spec!D21)</f>
        <v>53.39745962155618</v>
      </c>
      <c r="E135" s="74">
        <f>IF(Patch4_spec!E21=0, "",Patch4_spec!E21)</f>
        <v>149.99971938845687</v>
      </c>
      <c r="F135" s="74">
        <f>IF(Patch4_spec!F21=0, "",Patch4_spec!F21)</f>
        <v>4</v>
      </c>
      <c r="G135" s="74">
        <f>IF(Patch4_spec!G21=0, "",Patch4_spec!G21)</f>
        <v>1</v>
      </c>
    </row>
    <row r="136" spans="1:7" x14ac:dyDescent="0.25">
      <c r="A136" s="67" t="str">
        <f>IF(Patch4_spec!B22="", "",Patch4_spec!A22)</f>
        <v>triangle</v>
      </c>
      <c r="B136" s="74">
        <f>IF(Patch4_spec!B22=0, "",Patch4_spec!B22)</f>
        <v>15</v>
      </c>
      <c r="C136" s="74">
        <f>IF(Patch4_spec!C22=0, "",Patch4_spec!C22)</f>
        <v>90.414518843273854</v>
      </c>
      <c r="D136" s="74">
        <f>IF(Patch4_spec!D22=0, "",Patch4_spec!D22)</f>
        <v>69.39745962155618</v>
      </c>
      <c r="E136" s="74">
        <f>IF(Patch4_spec!E22=0, "",Patch4_spec!E22)</f>
        <v>209.99957908268468</v>
      </c>
      <c r="F136" s="74">
        <f>IF(Patch4_spec!F22=0, "",Patch4_spec!F22)</f>
        <v>4</v>
      </c>
      <c r="G136" s="74">
        <f>IF(Patch4_spec!G22=0, "",Patch4_spec!G22)</f>
        <v>1</v>
      </c>
    </row>
    <row r="137" spans="1:7" x14ac:dyDescent="0.25">
      <c r="A137" s="67" t="str">
        <f>IF(Patch4_spec!B23="", "",Patch4_spec!A23)</f>
        <v>triangle</v>
      </c>
      <c r="B137" s="74">
        <f>IF(Patch4_spec!B23=0, "",Patch4_spec!B23)</f>
        <v>26</v>
      </c>
      <c r="C137" s="74">
        <f>IF(Patch4_spec!C23=0, "",Patch4_spec!C23)</f>
        <v>118.1273317643759</v>
      </c>
      <c r="D137" s="74">
        <f>IF(Patch4_spec!D23=0, "",Patch4_spec!D23)</f>
        <v>53.39745962155618</v>
      </c>
      <c r="E137" s="74">
        <f>IF(Patch4_spec!E23=0, "",Patch4_spec!E23)</f>
        <v>209.99957908268468</v>
      </c>
      <c r="F137" s="74">
        <f>IF(Patch4_spec!F23=0, "",Patch4_spec!F23)</f>
        <v>4</v>
      </c>
      <c r="G137" s="74">
        <f>IF(Patch4_spec!G23=0, "",Patch4_spec!G23)</f>
        <v>1</v>
      </c>
    </row>
    <row r="138" spans="1:7" x14ac:dyDescent="0.25">
      <c r="A138" s="67" t="str">
        <f>IF(Patch4_spec!B24="", "",Patch4_spec!A24)</f>
        <v>triangle</v>
      </c>
      <c r="B138" s="74">
        <f>IF(Patch4_spec!B24=0, "",Patch4_spec!B24)</f>
        <v>14</v>
      </c>
      <c r="C138" s="74">
        <f>IF(Patch4_spec!C24=0, "",Patch4_spec!C24)</f>
        <v>108.88972745734185</v>
      </c>
      <c r="D138" s="74">
        <f>IF(Patch4_spec!D24=0, "",Patch4_spec!D24)</f>
        <v>69.39745962155618</v>
      </c>
      <c r="E138" s="74">
        <f>IF(Patch4_spec!E24=0, "",Patch4_spec!E24)</f>
        <v>149.99971938845687</v>
      </c>
      <c r="F138" s="74">
        <f>IF(Patch4_spec!F24=0, "",Patch4_spec!F24)</f>
        <v>4</v>
      </c>
      <c r="G138" s="74">
        <f>IF(Patch4_spec!G24=0, "",Patch4_spec!G24)</f>
        <v>1</v>
      </c>
    </row>
    <row r="139" spans="1:7" x14ac:dyDescent="0.25">
      <c r="A139" s="68" t="str">
        <f>IF(Patch5_spec!B3="", "",Patch5_spec!A3)</f>
        <v/>
      </c>
      <c r="B139" s="75" t="str">
        <f>IF(Patch5_spec!B3=0, "",Patch5_spec!B3)</f>
        <v/>
      </c>
      <c r="C139" s="75" t="str">
        <f>IF(Patch5_spec!C3=0, "",Patch5_spec!C3)</f>
        <v/>
      </c>
      <c r="D139" s="75" t="str">
        <f>IF(Patch5_spec!D3=0, "",Patch5_spec!D3)</f>
        <v/>
      </c>
      <c r="E139" s="75" t="str">
        <f>IF(Patch5_spec!E3=0, "",Patch5_spec!E3)</f>
        <v/>
      </c>
      <c r="F139" s="75" t="str">
        <f>IF(Patch5_spec!F3=0, "",Patch5_spec!F3)</f>
        <v/>
      </c>
      <c r="G139" s="75" t="str">
        <f>IF(Patch5_spec!G3=0, "",Patch5_spec!G3)</f>
        <v/>
      </c>
    </row>
    <row r="140" spans="1:7" x14ac:dyDescent="0.25">
      <c r="A140" s="68" t="str">
        <f>IF(Patch5_spec!B4="", "",Patch5_spec!A4)</f>
        <v/>
      </c>
      <c r="B140" s="75" t="str">
        <f>IF(Patch5_spec!B4=0, "",Patch5_spec!B4)</f>
        <v/>
      </c>
      <c r="C140" s="75" t="str">
        <f>IF(Patch5_spec!C4=0, "",Patch5_spec!C4)</f>
        <v/>
      </c>
      <c r="D140" s="75" t="str">
        <f>IF(Patch5_spec!D4=0, "",Patch5_spec!D4)</f>
        <v/>
      </c>
      <c r="E140" s="75" t="str">
        <f>IF(Patch5_spec!E4=0, "",Patch5_spec!E4)</f>
        <v/>
      </c>
      <c r="F140" s="75" t="str">
        <f>IF(Patch5_spec!F4=0, "",Patch5_spec!F4)</f>
        <v/>
      </c>
      <c r="G140" s="75" t="str">
        <f>IF(Patch5_spec!G4=0, "",Patch5_spec!G4)</f>
        <v/>
      </c>
    </row>
    <row r="141" spans="1:7" x14ac:dyDescent="0.25">
      <c r="A141" s="68" t="str">
        <f>IF(Patch5_spec!B5="", "",Patch5_spec!A5)</f>
        <v/>
      </c>
      <c r="B141" s="75" t="str">
        <f>IF(Patch5_spec!B5=0, "",Patch5_spec!B5)</f>
        <v/>
      </c>
      <c r="C141" s="75" t="str">
        <f>IF(Patch5_spec!C5=0, "",Patch5_spec!C5)</f>
        <v/>
      </c>
      <c r="D141" s="75" t="str">
        <f>IF(Patch5_spec!D5=0, "",Patch5_spec!D5)</f>
        <v/>
      </c>
      <c r="E141" s="75" t="str">
        <f>IF(Patch5_spec!E5=0, "",Patch5_spec!E5)</f>
        <v/>
      </c>
      <c r="F141" s="75" t="str">
        <f>IF(Patch5_spec!F5=0, "",Patch5_spec!F5)</f>
        <v/>
      </c>
      <c r="G141" s="75" t="str">
        <f>IF(Patch5_spec!G5=0, "",Patch5_spec!G5)</f>
        <v/>
      </c>
    </row>
    <row r="142" spans="1:7" x14ac:dyDescent="0.25">
      <c r="A142" s="68" t="str">
        <f>IF(Patch5_spec!B6="", "",Patch5_spec!A6)</f>
        <v/>
      </c>
      <c r="B142" s="75" t="str">
        <f>IF(Patch5_spec!B6=0, "",Patch5_spec!B6)</f>
        <v/>
      </c>
      <c r="C142" s="75" t="str">
        <f>IF(Patch5_spec!C6=0, "",Patch5_spec!C6)</f>
        <v/>
      </c>
      <c r="D142" s="75" t="str">
        <f>IF(Patch5_spec!D6=0, "",Patch5_spec!D6)</f>
        <v/>
      </c>
      <c r="E142" s="75" t="str">
        <f>IF(Patch5_spec!E6=0, "",Patch5_spec!E6)</f>
        <v/>
      </c>
      <c r="F142" s="75" t="str">
        <f>IF(Patch5_spec!F6=0, "",Patch5_spec!F6)</f>
        <v/>
      </c>
      <c r="G142" s="75" t="str">
        <f>IF(Patch5_spec!G6=0, "",Patch5_spec!G6)</f>
        <v/>
      </c>
    </row>
    <row r="143" spans="1:7" x14ac:dyDescent="0.25">
      <c r="A143" s="68" t="str">
        <f>IF(Patch5_spec!B7="", "",Patch5_spec!A7)</f>
        <v>triangle</v>
      </c>
      <c r="B143" s="75">
        <f>IF(Patch5_spec!B7=0, "",Patch5_spec!B7)</f>
        <v>4</v>
      </c>
      <c r="C143" s="75">
        <f>IF(Patch5_spec!C7=0, "",Patch5_spec!C7)</f>
        <v>164.31535329954593</v>
      </c>
      <c r="D143" s="75">
        <f>IF(Patch5_spec!D7=0, "",Patch5_spec!D7)</f>
        <v>37.39745962155618</v>
      </c>
      <c r="E143" s="75">
        <f>IF(Patch5_spec!E7=0, "",Patch5_spec!E7)</f>
        <v>30</v>
      </c>
      <c r="F143" s="75">
        <f>IF(Patch5_spec!F7=0, "",Patch5_spec!F7)</f>
        <v>4</v>
      </c>
      <c r="G143" s="75">
        <f>IF(Patch5_spec!G7=0, "",Patch5_spec!G7)</f>
        <v>1</v>
      </c>
    </row>
    <row r="144" spans="1:7" x14ac:dyDescent="0.25">
      <c r="A144" s="68" t="str">
        <f>IF(Patch5_spec!B8="", "",Patch5_spec!A8)</f>
        <v>triangle</v>
      </c>
      <c r="B144" s="75">
        <f>IF(Patch5_spec!B8=0, "",Patch5_spec!B8)</f>
        <v>5</v>
      </c>
      <c r="C144" s="75">
        <f>IF(Patch5_spec!C8=0, "",Patch5_spec!C8)</f>
        <v>173.55295760657998</v>
      </c>
      <c r="D144" s="75">
        <f>IF(Patch5_spec!D8=0, "",Patch5_spec!D8)</f>
        <v>21.397459621556209</v>
      </c>
      <c r="E144" s="75">
        <f>IF(Patch5_spec!E8=0, "",Patch5_spec!E8)</f>
        <v>-29.999859694228427</v>
      </c>
      <c r="F144" s="75">
        <f>IF(Patch5_spec!F8=0, "",Patch5_spec!F8)</f>
        <v>4</v>
      </c>
      <c r="G144" s="75">
        <f>IF(Patch5_spec!G8=0, "",Patch5_spec!G8)</f>
        <v>1</v>
      </c>
    </row>
    <row r="145" spans="1:7" x14ac:dyDescent="0.25">
      <c r="A145" s="68" t="str">
        <f>IF(Patch5_spec!B9="", "",Patch5_spec!A9)</f>
        <v>triangle</v>
      </c>
      <c r="B145" s="75">
        <f>IF(Patch5_spec!B9=0, "",Patch5_spec!B9)</f>
        <v>6</v>
      </c>
      <c r="C145" s="75">
        <f>IF(Patch5_spec!C9=0, "",Patch5_spec!C9)</f>
        <v>164.31535329954596</v>
      </c>
      <c r="D145" s="75">
        <f>IF(Patch5_spec!D9=0, "",Patch5_spec!D9)</f>
        <v>5.3974596215562087</v>
      </c>
      <c r="E145" s="75">
        <f>IF(Patch5_spec!E9=0, "",Patch5_spec!E9)</f>
        <v>30</v>
      </c>
      <c r="F145" s="75">
        <f>IF(Patch5_spec!F9=0, "",Patch5_spec!F9)</f>
        <v>4</v>
      </c>
      <c r="G145" s="75">
        <f>IF(Patch5_spec!G9=0, "",Patch5_spec!G9)</f>
        <v>1</v>
      </c>
    </row>
    <row r="146" spans="1:7" x14ac:dyDescent="0.25">
      <c r="A146" s="68" t="str">
        <f>IF(Patch5_spec!B10="", "",Patch5_spec!A10)</f>
        <v/>
      </c>
      <c r="B146" s="75" t="str">
        <f>IF(Patch5_spec!B10=0, "",Patch5_spec!B10)</f>
        <v/>
      </c>
      <c r="C146" s="75" t="str">
        <f>IF(Patch5_spec!C10=0, "",Patch5_spec!C10)</f>
        <v/>
      </c>
      <c r="D146" s="75" t="str">
        <f>IF(Patch5_spec!D10=0, "",Patch5_spec!D10)</f>
        <v/>
      </c>
      <c r="E146" s="75" t="str">
        <f>IF(Patch5_spec!E10=0, "",Patch5_spec!E10)</f>
        <v/>
      </c>
      <c r="F146" s="75" t="str">
        <f>IF(Patch5_spec!F10=0, "",Patch5_spec!F10)</f>
        <v/>
      </c>
      <c r="G146" s="75" t="str">
        <f>IF(Patch5_spec!G10=0, "",Patch5_spec!G10)</f>
        <v/>
      </c>
    </row>
    <row r="147" spans="1:7" x14ac:dyDescent="0.25">
      <c r="A147" s="68" t="str">
        <f>IF(Patch5_spec!B11="", "",Patch5_spec!A11)</f>
        <v/>
      </c>
      <c r="B147" s="75" t="str">
        <f>IF(Patch5_spec!B11=0, "",Patch5_spec!B11)</f>
        <v/>
      </c>
      <c r="C147" s="75" t="str">
        <f>IF(Patch5_spec!C11=0, "",Patch5_spec!C11)</f>
        <v/>
      </c>
      <c r="D147" s="75" t="str">
        <f>IF(Patch5_spec!D11=0, "",Patch5_spec!D11)</f>
        <v/>
      </c>
      <c r="E147" s="75" t="str">
        <f>IF(Patch5_spec!E11=0, "",Patch5_spec!E11)</f>
        <v/>
      </c>
      <c r="F147" s="75" t="str">
        <f>IF(Patch5_spec!F11=0, "",Patch5_spec!F11)</f>
        <v/>
      </c>
      <c r="G147" s="75" t="str">
        <f>IF(Patch5_spec!G11=0, "",Patch5_spec!G11)</f>
        <v/>
      </c>
    </row>
    <row r="148" spans="1:7" x14ac:dyDescent="0.25">
      <c r="A148" s="68" t="str">
        <f>IF(Patch5_spec!B12="", "",Patch5_spec!A12)</f>
        <v>triangle</v>
      </c>
      <c r="B148" s="75">
        <f>IF(Patch5_spec!B12=0, "",Patch5_spec!B12)</f>
        <v>13</v>
      </c>
      <c r="C148" s="75">
        <f>IF(Patch5_spec!C12=0, "",Patch5_spec!C12)</f>
        <v>145.84014468547792</v>
      </c>
      <c r="D148" s="75">
        <f>IF(Patch5_spec!D12=0, "",Patch5_spec!D12)</f>
        <v>37.397459621556209</v>
      </c>
      <c r="E148" s="75">
        <f>IF(Patch5_spec!E12=0, "",Patch5_spec!E12)</f>
        <v>-29.999859694228427</v>
      </c>
      <c r="F148" s="75">
        <f>IF(Patch5_spec!F12=0, "",Patch5_spec!F12)</f>
        <v>4</v>
      </c>
      <c r="G148" s="75">
        <f>IF(Patch5_spec!G12=0, "",Patch5_spec!G12)</f>
        <v>1</v>
      </c>
    </row>
    <row r="149" spans="1:7" x14ac:dyDescent="0.25">
      <c r="A149" s="68" t="str">
        <f>IF(Patch5_spec!B13="", "",Patch5_spec!A13)</f>
        <v/>
      </c>
      <c r="B149" s="75" t="str">
        <f>IF(Patch5_spec!B13=0, "",Patch5_spec!B13)</f>
        <v/>
      </c>
      <c r="C149" s="75" t="str">
        <f>IF(Patch5_spec!C13=0, "",Patch5_spec!C13)</f>
        <v/>
      </c>
      <c r="D149" s="75" t="str">
        <f>IF(Patch5_spec!D13=0, "",Patch5_spec!D13)</f>
        <v/>
      </c>
      <c r="E149" s="75" t="str">
        <f>IF(Patch5_spec!E13=0, "",Patch5_spec!E13)</f>
        <v/>
      </c>
      <c r="F149" s="75" t="str">
        <f>IF(Patch5_spec!F13=0, "",Patch5_spec!F13)</f>
        <v/>
      </c>
      <c r="G149" s="75" t="str">
        <f>IF(Patch5_spec!G13=0, "",Patch5_spec!G13)</f>
        <v/>
      </c>
    </row>
    <row r="150" spans="1:7" x14ac:dyDescent="0.25">
      <c r="A150" s="68" t="str">
        <f>IF(Patch5_spec!B14="", "",Patch5_spec!A14)</f>
        <v/>
      </c>
      <c r="B150" s="75" t="str">
        <f>IF(Patch5_spec!B14=0, "",Patch5_spec!B14)</f>
        <v/>
      </c>
      <c r="C150" s="75" t="str">
        <f>IF(Patch5_spec!C14=0, "",Patch5_spec!C14)</f>
        <v/>
      </c>
      <c r="D150" s="75" t="str">
        <f>IF(Patch5_spec!D14=0, "",Patch5_spec!D14)</f>
        <v/>
      </c>
      <c r="E150" s="75" t="str">
        <f>IF(Patch5_spec!E14=0, "",Patch5_spec!E14)</f>
        <v/>
      </c>
      <c r="F150" s="75" t="str">
        <f>IF(Patch5_spec!F14=0, "",Patch5_spec!F14)</f>
        <v/>
      </c>
      <c r="G150" s="75" t="str">
        <f>IF(Patch5_spec!G14=0, "",Patch5_spec!G14)</f>
        <v/>
      </c>
    </row>
    <row r="151" spans="1:7" x14ac:dyDescent="0.25">
      <c r="A151" s="68" t="str">
        <f>IF(Patch5_spec!B15="", "",Patch5_spec!A15)</f>
        <v/>
      </c>
      <c r="B151" s="75" t="str">
        <f>IF(Patch5_spec!B15=0, "",Patch5_spec!B15)</f>
        <v/>
      </c>
      <c r="C151" s="75" t="str">
        <f>IF(Patch5_spec!C15=0, "",Patch5_spec!C15)</f>
        <v/>
      </c>
      <c r="D151" s="75" t="str">
        <f>IF(Patch5_spec!D15=0, "",Patch5_spec!D15)</f>
        <v/>
      </c>
      <c r="E151" s="75" t="str">
        <f>IF(Patch5_spec!E15=0, "",Patch5_spec!E15)</f>
        <v/>
      </c>
      <c r="F151" s="75" t="str">
        <f>IF(Patch5_spec!F15=0, "",Patch5_spec!F15)</f>
        <v/>
      </c>
      <c r="G151" s="75" t="str">
        <f>IF(Patch5_spec!G15=0, "",Patch5_spec!G15)</f>
        <v/>
      </c>
    </row>
    <row r="152" spans="1:7" x14ac:dyDescent="0.25">
      <c r="A152" s="68" t="str">
        <f>IF(Patch5_spec!B16="", "",Patch5_spec!A16)</f>
        <v/>
      </c>
      <c r="B152" s="75" t="str">
        <f>IF(Patch5_spec!B16=0, "",Patch5_spec!B16)</f>
        <v/>
      </c>
      <c r="C152" s="75" t="str">
        <f>IF(Patch5_spec!C16=0, "",Patch5_spec!C16)</f>
        <v/>
      </c>
      <c r="D152" s="75" t="str">
        <f>IF(Patch5_spec!D16=0, "",Patch5_spec!D16)</f>
        <v/>
      </c>
      <c r="E152" s="75" t="str">
        <f>IF(Patch5_spec!E16=0, "",Patch5_spec!E16)</f>
        <v/>
      </c>
      <c r="F152" s="75" t="str">
        <f>IF(Patch5_spec!F16=0, "",Patch5_spec!F16)</f>
        <v/>
      </c>
      <c r="G152" s="75" t="str">
        <f>IF(Patch5_spec!G16=0, "",Patch5_spec!G16)</f>
        <v/>
      </c>
    </row>
    <row r="153" spans="1:7" x14ac:dyDescent="0.25">
      <c r="A153" s="68" t="str">
        <f>IF(Patch5_spec!B17="", "",Patch5_spec!A17)</f>
        <v/>
      </c>
      <c r="B153" s="75" t="str">
        <f>IF(Patch5_spec!B17=0, "",Patch5_spec!B17)</f>
        <v/>
      </c>
      <c r="C153" s="75" t="str">
        <f>IF(Patch5_spec!C17=0, "",Patch5_spec!C17)</f>
        <v/>
      </c>
      <c r="D153" s="75" t="str">
        <f>IF(Patch5_spec!D17=0, "",Patch5_spec!D17)</f>
        <v/>
      </c>
      <c r="E153" s="75" t="str">
        <f>IF(Patch5_spec!E17=0, "",Patch5_spec!E17)</f>
        <v/>
      </c>
      <c r="F153" s="75" t="str">
        <f>IF(Patch5_spec!F17=0, "",Patch5_spec!F17)</f>
        <v/>
      </c>
      <c r="G153" s="75" t="str">
        <f>IF(Patch5_spec!G17=0, "",Patch5_spec!G17)</f>
        <v/>
      </c>
    </row>
    <row r="154" spans="1:7" x14ac:dyDescent="0.25">
      <c r="A154" s="68" t="str">
        <f>IF(Patch5_spec!B18="", "",Patch5_spec!A18)</f>
        <v/>
      </c>
      <c r="B154" s="75" t="str">
        <f>IF(Patch5_spec!B18=0, "",Patch5_spec!B18)</f>
        <v/>
      </c>
      <c r="C154" s="75" t="str">
        <f>IF(Patch5_spec!C18=0, "",Patch5_spec!C18)</f>
        <v/>
      </c>
      <c r="D154" s="75" t="str">
        <f>IF(Patch5_spec!D18=0, "",Patch5_spec!D18)</f>
        <v/>
      </c>
      <c r="E154" s="75" t="str">
        <f>IF(Patch5_spec!E18=0, "",Patch5_spec!E18)</f>
        <v/>
      </c>
      <c r="F154" s="75" t="str">
        <f>IF(Patch5_spec!F18=0, "",Patch5_spec!F18)</f>
        <v/>
      </c>
      <c r="G154" s="75" t="str">
        <f>IF(Patch5_spec!G18=0, "",Patch5_spec!G18)</f>
        <v/>
      </c>
    </row>
    <row r="155" spans="1:7" x14ac:dyDescent="0.25">
      <c r="A155" s="68" t="str">
        <f>IF(Patch5_spec!B19="", "",Patch5_spec!A19)</f>
        <v/>
      </c>
      <c r="B155" s="75" t="str">
        <f>IF(Patch5_spec!B19=0, "",Patch5_spec!B19)</f>
        <v/>
      </c>
      <c r="C155" s="75" t="str">
        <f>IF(Patch5_spec!C19=0, "",Patch5_spec!C19)</f>
        <v/>
      </c>
      <c r="D155" s="75" t="str">
        <f>IF(Patch5_spec!D19=0, "",Patch5_spec!D19)</f>
        <v/>
      </c>
      <c r="E155" s="75" t="str">
        <f>IF(Patch5_spec!E19=0, "",Patch5_spec!E19)</f>
        <v/>
      </c>
      <c r="F155" s="75" t="str">
        <f>IF(Patch5_spec!F19=0, "",Patch5_spec!F19)</f>
        <v/>
      </c>
      <c r="G155" s="75" t="str">
        <f>IF(Patch5_spec!G19=0, "",Patch5_spec!G19)</f>
        <v/>
      </c>
    </row>
    <row r="156" spans="1:7" x14ac:dyDescent="0.25">
      <c r="A156" s="68" t="str">
        <f>IF(Patch5_spec!B20="", "",Patch5_spec!A20)</f>
        <v/>
      </c>
      <c r="B156" s="75" t="str">
        <f>IF(Patch5_spec!B20=0, "",Patch5_spec!B20)</f>
        <v/>
      </c>
      <c r="C156" s="75" t="str">
        <f>IF(Patch5_spec!C20=0, "",Patch5_spec!C20)</f>
        <v/>
      </c>
      <c r="D156" s="75" t="str">
        <f>IF(Patch5_spec!D20=0, "",Patch5_spec!D20)</f>
        <v/>
      </c>
      <c r="E156" s="75" t="str">
        <f>IF(Patch5_spec!E20=0, "",Patch5_spec!E20)</f>
        <v/>
      </c>
      <c r="F156" s="75" t="str">
        <f>IF(Patch5_spec!F20=0, "",Patch5_spec!F20)</f>
        <v/>
      </c>
      <c r="G156" s="75" t="str">
        <f>IF(Patch5_spec!G20=0, "",Patch5_spec!G20)</f>
        <v/>
      </c>
    </row>
    <row r="157" spans="1:7" x14ac:dyDescent="0.25">
      <c r="A157" s="68" t="str">
        <f>IF(Patch5_spec!B21="", "",Patch5_spec!A21)</f>
        <v/>
      </c>
      <c r="B157" s="75" t="str">
        <f>IF(Patch5_spec!B21=0, "",Patch5_spec!B21)</f>
        <v/>
      </c>
      <c r="C157" s="75" t="str">
        <f>IF(Patch5_spec!C21=0, "",Patch5_spec!C21)</f>
        <v/>
      </c>
      <c r="D157" s="75" t="str">
        <f>IF(Patch5_spec!D21=0, "",Patch5_spec!D21)</f>
        <v/>
      </c>
      <c r="E157" s="75" t="str">
        <f>IF(Patch5_spec!E21=0, "",Patch5_spec!E21)</f>
        <v/>
      </c>
      <c r="F157" s="75" t="str">
        <f>IF(Patch5_spec!F21=0, "",Patch5_spec!F21)</f>
        <v/>
      </c>
      <c r="G157" s="75" t="str">
        <f>IF(Patch5_spec!G21=0, "",Patch5_spec!G21)</f>
        <v/>
      </c>
    </row>
    <row r="158" spans="1:7" x14ac:dyDescent="0.25">
      <c r="A158" s="68" t="str">
        <f>IF(Patch5_spec!B22="", "",Patch5_spec!A22)</f>
        <v/>
      </c>
      <c r="B158" s="75" t="str">
        <f>IF(Patch5_spec!B22=0, "",Patch5_spec!B22)</f>
        <v/>
      </c>
      <c r="C158" s="75" t="str">
        <f>IF(Patch5_spec!C22=0, "",Patch5_spec!C22)</f>
        <v/>
      </c>
      <c r="D158" s="75" t="str">
        <f>IF(Patch5_spec!D22=0, "",Patch5_spec!D22)</f>
        <v/>
      </c>
      <c r="E158" s="75" t="str">
        <f>IF(Patch5_spec!E22=0, "",Patch5_spec!E22)</f>
        <v/>
      </c>
      <c r="F158" s="75" t="str">
        <f>IF(Patch5_spec!F22=0, "",Patch5_spec!F22)</f>
        <v/>
      </c>
      <c r="G158" s="75" t="str">
        <f>IF(Patch5_spec!G22=0, "",Patch5_spec!G22)</f>
        <v/>
      </c>
    </row>
    <row r="159" spans="1:7" x14ac:dyDescent="0.25">
      <c r="A159" s="68" t="str">
        <f>IF(Patch5_spec!B23="", "",Patch5_spec!A23)</f>
        <v/>
      </c>
      <c r="B159" s="75" t="str">
        <f>IF(Patch5_spec!B23=0, "",Patch5_spec!B23)</f>
        <v/>
      </c>
      <c r="C159" s="75" t="str">
        <f>IF(Patch5_spec!C23=0, "",Patch5_spec!C23)</f>
        <v/>
      </c>
      <c r="D159" s="75" t="str">
        <f>IF(Patch5_spec!D23=0, "",Patch5_spec!D23)</f>
        <v/>
      </c>
      <c r="E159" s="75" t="str">
        <f>IF(Patch5_spec!E23=0, "",Patch5_spec!E23)</f>
        <v/>
      </c>
      <c r="F159" s="75" t="str">
        <f>IF(Patch5_spec!F23=0, "",Patch5_spec!F23)</f>
        <v/>
      </c>
      <c r="G159" s="75" t="str">
        <f>IF(Patch5_spec!G23=0, "",Patch5_spec!G23)</f>
        <v/>
      </c>
    </row>
    <row r="160" spans="1:7" x14ac:dyDescent="0.25">
      <c r="A160" s="68" t="str">
        <f>IF(Patch5_spec!B24="", "",Patch5_spec!A24)</f>
        <v/>
      </c>
      <c r="B160" s="75" t="str">
        <f>IF(Patch5_spec!B24=0, "",Patch5_spec!B24)</f>
        <v/>
      </c>
      <c r="C160" s="75" t="str">
        <f>IF(Patch5_spec!C24=0, "",Patch5_spec!C24)</f>
        <v/>
      </c>
      <c r="D160" s="75" t="str">
        <f>IF(Patch5_spec!D24=0, "",Patch5_spec!D24)</f>
        <v/>
      </c>
      <c r="E160" s="75" t="str">
        <f>IF(Patch5_spec!E24=0, "",Patch5_spec!E24)</f>
        <v/>
      </c>
      <c r="F160" s="75" t="str">
        <f>IF(Patch5_spec!F24=0, "",Patch5_spec!F24)</f>
        <v/>
      </c>
      <c r="G160" s="75" t="str">
        <f>IF(Patch5_spec!G24=0, "",Patch5_spec!G24)</f>
        <v/>
      </c>
    </row>
    <row r="161" spans="1:7" x14ac:dyDescent="0.25">
      <c r="A161" s="68" t="str">
        <f>IF(Patch5_spec!B25="", "",Patch5_spec!A25)</f>
        <v/>
      </c>
      <c r="B161" s="75" t="str">
        <f>IF(Patch5_spec!B25=0, "",Patch5_spec!B25)</f>
        <v/>
      </c>
      <c r="C161" s="75" t="str">
        <f>IF(Patch5_spec!C25=0, "",Patch5_spec!C25)</f>
        <v/>
      </c>
      <c r="D161" s="75" t="str">
        <f>IF(Patch5_spec!D25=0, "",Patch5_spec!D25)</f>
        <v/>
      </c>
      <c r="E161" s="75" t="str">
        <f>IF(Patch5_spec!E25=0, "",Patch5_spec!E25)</f>
        <v/>
      </c>
      <c r="F161" s="75" t="str">
        <f>IF(Patch5_spec!F25=0, "",Patch5_spec!F25)</f>
        <v/>
      </c>
      <c r="G161" s="75" t="str">
        <f>IF(Patch5_spec!G25=0, "",Patch5_spec!G25)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Patch1</vt:lpstr>
      <vt:lpstr>Patch2</vt:lpstr>
      <vt:lpstr>Patch3</vt:lpstr>
      <vt:lpstr>Patch5</vt:lpstr>
      <vt:lpstr>Patch4</vt:lpstr>
      <vt:lpstr>Patch4_spec</vt:lpstr>
      <vt:lpstr>Patch5_spec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User</cp:lastModifiedBy>
  <dcterms:created xsi:type="dcterms:W3CDTF">2011-10-13T10:35:00Z</dcterms:created>
  <dcterms:modified xsi:type="dcterms:W3CDTF">2012-03-16T14:13:07Z</dcterms:modified>
</cp:coreProperties>
</file>