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3455" yWindow="-15" windowWidth="11685" windowHeight="11760" tabRatio="503" activeTab="2"/>
  </bookViews>
  <sheets>
    <sheet name="Patch1" sheetId="1" r:id="rId1"/>
    <sheet name="Patch2" sheetId="4" r:id="rId2"/>
    <sheet name="Patch3" sheetId="12" r:id="rId3"/>
    <sheet name="Patch4" sheetId="13" r:id="rId4"/>
    <sheet name="Patch5" sheetId="14" r:id="rId5"/>
    <sheet name="Patch1_spec" sheetId="8" r:id="rId6"/>
    <sheet name="Patch2_spec" sheetId="9" r:id="rId7"/>
    <sheet name="Patch3_spec" sheetId="15" r:id="rId8"/>
    <sheet name="final ini" sheetId="11" r:id="rId9"/>
  </sheets>
  <calcPr calcId="145621"/>
</workbook>
</file>

<file path=xl/calcChain.xml><?xml version="1.0" encoding="utf-8"?>
<calcChain xmlns="http://schemas.openxmlformats.org/spreadsheetml/2006/main">
  <c r="E96" i="11" l="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95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72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49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26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3" i="11"/>
  <c r="E4" i="11"/>
  <c r="B8" i="13" l="1"/>
  <c r="B77" i="11" s="1"/>
  <c r="B9" i="13"/>
  <c r="B78" i="11" s="1"/>
  <c r="B10" i="13"/>
  <c r="A79" i="11" s="1"/>
  <c r="B7" i="13"/>
  <c r="A76" i="11" s="1"/>
  <c r="B5" i="14"/>
  <c r="B6" i="14"/>
  <c r="B4" i="14"/>
  <c r="B96" i="11" s="1"/>
  <c r="B13" i="12"/>
  <c r="A59" i="11" s="1"/>
  <c r="B14" i="12"/>
  <c r="A60" i="11" s="1"/>
  <c r="B15" i="12"/>
  <c r="B61" i="11" s="1"/>
  <c r="A64" i="11"/>
  <c r="B19" i="12"/>
  <c r="B65" i="11" s="1"/>
  <c r="B20" i="12"/>
  <c r="B21" i="12"/>
  <c r="A67" i="11" s="1"/>
  <c r="B22" i="12"/>
  <c r="A68" i="11" s="1"/>
  <c r="B23" i="12"/>
  <c r="B69" i="11" s="1"/>
  <c r="B24" i="12"/>
  <c r="B12" i="12"/>
  <c r="B58" i="11" s="1"/>
  <c r="B4" i="4"/>
  <c r="B5" i="4"/>
  <c r="B28" i="11" s="1"/>
  <c r="B6" i="4"/>
  <c r="B29" i="11" s="1"/>
  <c r="B7" i="4"/>
  <c r="A30" i="11" s="1"/>
  <c r="B8" i="4"/>
  <c r="B33" i="11"/>
  <c r="B11" i="4"/>
  <c r="A34" i="11" s="1"/>
  <c r="B12" i="4"/>
  <c r="B35" i="11" s="1"/>
  <c r="B13" i="4"/>
  <c r="B36" i="11" s="1"/>
  <c r="B3" i="4"/>
  <c r="A26" i="11" s="1"/>
  <c r="B15" i="1"/>
  <c r="B16" i="1"/>
  <c r="B16" i="11" s="1"/>
  <c r="A18" i="11"/>
  <c r="B19" i="1"/>
  <c r="B19" i="11" s="1"/>
  <c r="B20" i="1"/>
  <c r="B20" i="11" s="1"/>
  <c r="A22" i="11"/>
  <c r="B23" i="1"/>
  <c r="A24" i="11"/>
  <c r="B14" i="1"/>
  <c r="B14" i="11" s="1"/>
  <c r="B21" i="11"/>
  <c r="A25" i="11"/>
  <c r="A15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95" i="11"/>
  <c r="B73" i="11"/>
  <c r="B74" i="11"/>
  <c r="B75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72" i="11"/>
  <c r="A73" i="11"/>
  <c r="A74" i="11"/>
  <c r="A75" i="11"/>
  <c r="A77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72" i="11"/>
  <c r="A50" i="11"/>
  <c r="A51" i="11"/>
  <c r="A52" i="11"/>
  <c r="A53" i="11"/>
  <c r="A54" i="11"/>
  <c r="A55" i="11"/>
  <c r="A56" i="11"/>
  <c r="A57" i="11"/>
  <c r="A58" i="11"/>
  <c r="A62" i="11"/>
  <c r="A63" i="11"/>
  <c r="A66" i="11"/>
  <c r="A70" i="11"/>
  <c r="A71" i="11"/>
  <c r="A49" i="11"/>
  <c r="B50" i="11"/>
  <c r="B51" i="11"/>
  <c r="B52" i="11"/>
  <c r="B53" i="11"/>
  <c r="B54" i="11"/>
  <c r="B55" i="11"/>
  <c r="B56" i="11"/>
  <c r="B57" i="11"/>
  <c r="B60" i="11"/>
  <c r="B62" i="11"/>
  <c r="B63" i="11"/>
  <c r="B64" i="11"/>
  <c r="B66" i="11"/>
  <c r="B68" i="11"/>
  <c r="B70" i="11"/>
  <c r="B71" i="11"/>
  <c r="B49" i="11"/>
  <c r="B27" i="11"/>
  <c r="B31" i="11"/>
  <c r="B32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A27" i="11"/>
  <c r="A31" i="11"/>
  <c r="A32" i="11"/>
  <c r="A33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B4" i="11"/>
  <c r="B5" i="11"/>
  <c r="B6" i="11"/>
  <c r="B7" i="11"/>
  <c r="B8" i="11"/>
  <c r="B9" i="11"/>
  <c r="B10" i="11"/>
  <c r="B11" i="11"/>
  <c r="B12" i="11"/>
  <c r="B13" i="11"/>
  <c r="B15" i="11"/>
  <c r="B17" i="11"/>
  <c r="B22" i="11"/>
  <c r="B23" i="11"/>
  <c r="B25" i="11"/>
  <c r="B3" i="11"/>
  <c r="C4" i="11"/>
  <c r="D4" i="11"/>
  <c r="F4" i="11"/>
  <c r="G4" i="11"/>
  <c r="C5" i="11"/>
  <c r="D5" i="11"/>
  <c r="F5" i="11"/>
  <c r="G5" i="11"/>
  <c r="C6" i="11"/>
  <c r="D6" i="11"/>
  <c r="F6" i="11"/>
  <c r="G6" i="11"/>
  <c r="C7" i="11"/>
  <c r="D7" i="11"/>
  <c r="F7" i="11"/>
  <c r="G7" i="11"/>
  <c r="C8" i="11"/>
  <c r="D8" i="11"/>
  <c r="F8" i="11"/>
  <c r="G8" i="11"/>
  <c r="C9" i="11"/>
  <c r="D9" i="11"/>
  <c r="F9" i="11"/>
  <c r="G9" i="11"/>
  <c r="C10" i="11"/>
  <c r="D10" i="11"/>
  <c r="F10" i="11"/>
  <c r="G10" i="11"/>
  <c r="C11" i="11"/>
  <c r="D11" i="11"/>
  <c r="F11" i="11"/>
  <c r="G11" i="11"/>
  <c r="C12" i="11"/>
  <c r="D12" i="11"/>
  <c r="F12" i="11"/>
  <c r="G12" i="11"/>
  <c r="C13" i="11"/>
  <c r="D13" i="11"/>
  <c r="F13" i="11"/>
  <c r="G13" i="11"/>
  <c r="F14" i="11"/>
  <c r="G14" i="11"/>
  <c r="F15" i="11"/>
  <c r="G15" i="11"/>
  <c r="F16" i="11"/>
  <c r="G16" i="11"/>
  <c r="C17" i="11"/>
  <c r="D17" i="11"/>
  <c r="F17" i="11"/>
  <c r="G17" i="11"/>
  <c r="C18" i="11"/>
  <c r="D18" i="11"/>
  <c r="F18" i="11"/>
  <c r="G18" i="11"/>
  <c r="F19" i="11"/>
  <c r="G19" i="11"/>
  <c r="F20" i="11"/>
  <c r="G20" i="11"/>
  <c r="C21" i="11"/>
  <c r="D21" i="11"/>
  <c r="F21" i="11"/>
  <c r="G21" i="11"/>
  <c r="C22" i="11"/>
  <c r="D22" i="11"/>
  <c r="F22" i="11"/>
  <c r="G22" i="11"/>
  <c r="F23" i="11"/>
  <c r="G23" i="11"/>
  <c r="C24" i="11"/>
  <c r="D24" i="11"/>
  <c r="F24" i="11"/>
  <c r="G24" i="11"/>
  <c r="C25" i="11"/>
  <c r="D25" i="11"/>
  <c r="F25" i="11"/>
  <c r="G25" i="11"/>
  <c r="C3" i="11"/>
  <c r="D3" i="11"/>
  <c r="F3" i="11"/>
  <c r="G3" i="11"/>
  <c r="A23" i="11"/>
  <c r="A4" i="11"/>
  <c r="A5" i="11"/>
  <c r="A6" i="11"/>
  <c r="A7" i="11"/>
  <c r="A8" i="11"/>
  <c r="A9" i="11"/>
  <c r="A10" i="11"/>
  <c r="A11" i="11"/>
  <c r="A12" i="11"/>
  <c r="A13" i="11"/>
  <c r="A14" i="11"/>
  <c r="A17" i="11"/>
  <c r="A19" i="11"/>
  <c r="A21" i="11"/>
  <c r="A3" i="11"/>
  <c r="A187" i="11"/>
  <c r="B187" i="11"/>
  <c r="C187" i="11"/>
  <c r="D187" i="11"/>
  <c r="E187" i="11"/>
  <c r="F187" i="11"/>
  <c r="G187" i="11"/>
  <c r="A96" i="11"/>
  <c r="F96" i="11"/>
  <c r="A97" i="11"/>
  <c r="F97" i="11"/>
  <c r="A98" i="11"/>
  <c r="F98" i="11"/>
  <c r="A99" i="11"/>
  <c r="C99" i="11"/>
  <c r="D99" i="11"/>
  <c r="F99" i="11"/>
  <c r="G99" i="11"/>
  <c r="A100" i="11"/>
  <c r="C100" i="11"/>
  <c r="D100" i="11"/>
  <c r="F100" i="11"/>
  <c r="G100" i="11"/>
  <c r="A101" i="11"/>
  <c r="C101" i="11"/>
  <c r="D101" i="11"/>
  <c r="F101" i="11"/>
  <c r="G101" i="11"/>
  <c r="A102" i="11"/>
  <c r="C102" i="11"/>
  <c r="D102" i="11"/>
  <c r="F102" i="11"/>
  <c r="G102" i="11"/>
  <c r="A103" i="11"/>
  <c r="C103" i="11"/>
  <c r="D103" i="11"/>
  <c r="F103" i="11"/>
  <c r="G103" i="11"/>
  <c r="A104" i="11"/>
  <c r="C104" i="11"/>
  <c r="D104" i="11"/>
  <c r="F104" i="11"/>
  <c r="G104" i="11"/>
  <c r="A105" i="11"/>
  <c r="C105" i="11"/>
  <c r="D105" i="11"/>
  <c r="F105" i="11"/>
  <c r="G105" i="11"/>
  <c r="A106" i="11"/>
  <c r="C106" i="11"/>
  <c r="D106" i="11"/>
  <c r="F106" i="11"/>
  <c r="G106" i="11"/>
  <c r="A107" i="11"/>
  <c r="C107" i="11"/>
  <c r="D107" i="11"/>
  <c r="F107" i="11"/>
  <c r="G107" i="11"/>
  <c r="A108" i="11"/>
  <c r="C108" i="11"/>
  <c r="D108" i="11"/>
  <c r="F108" i="11"/>
  <c r="G108" i="11"/>
  <c r="A109" i="11"/>
  <c r="C109" i="11"/>
  <c r="D109" i="11"/>
  <c r="F109" i="11"/>
  <c r="G109" i="11"/>
  <c r="A110" i="11"/>
  <c r="C110" i="11"/>
  <c r="D110" i="11"/>
  <c r="F110" i="11"/>
  <c r="G110" i="11"/>
  <c r="A111" i="11"/>
  <c r="C111" i="11"/>
  <c r="D111" i="11"/>
  <c r="F111" i="11"/>
  <c r="G111" i="11"/>
  <c r="A112" i="11"/>
  <c r="C112" i="11"/>
  <c r="D112" i="11"/>
  <c r="F112" i="11"/>
  <c r="G112" i="11"/>
  <c r="A113" i="11"/>
  <c r="C113" i="11"/>
  <c r="D113" i="11"/>
  <c r="F113" i="11"/>
  <c r="G113" i="11"/>
  <c r="A114" i="11"/>
  <c r="C114" i="11"/>
  <c r="D114" i="11"/>
  <c r="F114" i="11"/>
  <c r="G114" i="11"/>
  <c r="A115" i="11"/>
  <c r="C115" i="11"/>
  <c r="D115" i="11"/>
  <c r="F115" i="11"/>
  <c r="G115" i="11"/>
  <c r="A116" i="11"/>
  <c r="C116" i="11"/>
  <c r="D116" i="11"/>
  <c r="F116" i="11"/>
  <c r="G116" i="11"/>
  <c r="A117" i="11"/>
  <c r="C117" i="11"/>
  <c r="D117" i="11"/>
  <c r="F117" i="11"/>
  <c r="G117" i="11"/>
  <c r="C95" i="11"/>
  <c r="D95" i="11"/>
  <c r="F95" i="11"/>
  <c r="G95" i="11"/>
  <c r="A95" i="11"/>
  <c r="C73" i="11"/>
  <c r="D73" i="11"/>
  <c r="F73" i="11"/>
  <c r="G73" i="11"/>
  <c r="C74" i="11"/>
  <c r="D74" i="11"/>
  <c r="F74" i="11"/>
  <c r="G74" i="11"/>
  <c r="C75" i="11"/>
  <c r="D75" i="11"/>
  <c r="F75" i="11"/>
  <c r="G75" i="11"/>
  <c r="F76" i="11"/>
  <c r="F77" i="11"/>
  <c r="F78" i="11"/>
  <c r="F79" i="11"/>
  <c r="C80" i="11"/>
  <c r="D80" i="11"/>
  <c r="F80" i="11"/>
  <c r="G80" i="11"/>
  <c r="C81" i="11"/>
  <c r="D81" i="11"/>
  <c r="F81" i="11"/>
  <c r="G81" i="11"/>
  <c r="C82" i="11"/>
  <c r="D82" i="11"/>
  <c r="F82" i="11"/>
  <c r="G82" i="11"/>
  <c r="C83" i="11"/>
  <c r="D83" i="11"/>
  <c r="F83" i="11"/>
  <c r="G83" i="11"/>
  <c r="C84" i="11"/>
  <c r="D84" i="11"/>
  <c r="F84" i="11"/>
  <c r="G84" i="11"/>
  <c r="C85" i="11"/>
  <c r="D85" i="11"/>
  <c r="F85" i="11"/>
  <c r="G85" i="11"/>
  <c r="C86" i="11"/>
  <c r="D86" i="11"/>
  <c r="F86" i="11"/>
  <c r="G86" i="11"/>
  <c r="C87" i="11"/>
  <c r="D87" i="11"/>
  <c r="F87" i="11"/>
  <c r="G87" i="11"/>
  <c r="C88" i="11"/>
  <c r="D88" i="11"/>
  <c r="F88" i="11"/>
  <c r="G88" i="11"/>
  <c r="C89" i="11"/>
  <c r="D89" i="11"/>
  <c r="F89" i="11"/>
  <c r="G89" i="11"/>
  <c r="C90" i="11"/>
  <c r="D90" i="11"/>
  <c r="F90" i="11"/>
  <c r="G90" i="11"/>
  <c r="C91" i="11"/>
  <c r="D91" i="11"/>
  <c r="F91" i="11"/>
  <c r="G91" i="11"/>
  <c r="C92" i="11"/>
  <c r="D92" i="11"/>
  <c r="F92" i="11"/>
  <c r="G92" i="11"/>
  <c r="C93" i="11"/>
  <c r="D93" i="11"/>
  <c r="F93" i="11"/>
  <c r="G93" i="11"/>
  <c r="C94" i="11"/>
  <c r="D94" i="11"/>
  <c r="F94" i="11"/>
  <c r="G94" i="11"/>
  <c r="C72" i="11"/>
  <c r="D72" i="11"/>
  <c r="F72" i="11"/>
  <c r="G72" i="11"/>
  <c r="C50" i="11"/>
  <c r="D50" i="11"/>
  <c r="F50" i="11"/>
  <c r="G50" i="11"/>
  <c r="C51" i="11"/>
  <c r="D51" i="11"/>
  <c r="F51" i="11"/>
  <c r="G51" i="11"/>
  <c r="C52" i="11"/>
  <c r="D52" i="11"/>
  <c r="F52" i="11"/>
  <c r="G52" i="11"/>
  <c r="C53" i="11"/>
  <c r="D53" i="11"/>
  <c r="F53" i="11"/>
  <c r="G53" i="11"/>
  <c r="C54" i="11"/>
  <c r="D54" i="11"/>
  <c r="F54" i="11"/>
  <c r="G54" i="11"/>
  <c r="C55" i="11"/>
  <c r="D55" i="11"/>
  <c r="F55" i="11"/>
  <c r="G55" i="11"/>
  <c r="C56" i="11"/>
  <c r="D56" i="11"/>
  <c r="F56" i="11"/>
  <c r="G56" i="11"/>
  <c r="C57" i="11"/>
  <c r="D57" i="11"/>
  <c r="F57" i="11"/>
  <c r="G57" i="11"/>
  <c r="F58" i="11"/>
  <c r="F59" i="11"/>
  <c r="F60" i="11"/>
  <c r="F61" i="11"/>
  <c r="C62" i="11"/>
  <c r="D62" i="11"/>
  <c r="F62" i="11"/>
  <c r="G62" i="11"/>
  <c r="C63" i="11"/>
  <c r="D63" i="11"/>
  <c r="F63" i="11"/>
  <c r="G63" i="11"/>
  <c r="C64" i="11"/>
  <c r="D64" i="11"/>
  <c r="F64" i="11"/>
  <c r="G64" i="11"/>
  <c r="F65" i="11"/>
  <c r="F66" i="11"/>
  <c r="F67" i="11"/>
  <c r="F68" i="11"/>
  <c r="F69" i="11"/>
  <c r="F70" i="11"/>
  <c r="C71" i="11"/>
  <c r="D71" i="11"/>
  <c r="F71" i="11"/>
  <c r="G71" i="11"/>
  <c r="C49" i="11"/>
  <c r="D49" i="11"/>
  <c r="F49" i="11"/>
  <c r="G49" i="11"/>
  <c r="G23" i="15"/>
  <c r="E23" i="15"/>
  <c r="B23" i="15"/>
  <c r="G22" i="15"/>
  <c r="E22" i="15"/>
  <c r="B22" i="15"/>
  <c r="G21" i="15"/>
  <c r="E21" i="15"/>
  <c r="B21" i="15"/>
  <c r="G20" i="15"/>
  <c r="E20" i="15"/>
  <c r="B20" i="15"/>
  <c r="G19" i="15"/>
  <c r="E19" i="15"/>
  <c r="B19" i="15"/>
  <c r="G14" i="15"/>
  <c r="E14" i="15"/>
  <c r="B14" i="15"/>
  <c r="G13" i="15"/>
  <c r="E13" i="15"/>
  <c r="B13" i="15"/>
  <c r="G12" i="15"/>
  <c r="E12" i="15"/>
  <c r="B12" i="15"/>
  <c r="G11" i="15"/>
  <c r="E11" i="15"/>
  <c r="B11" i="15"/>
  <c r="N3" i="15"/>
  <c r="D23" i="15" s="1"/>
  <c r="G6" i="14"/>
  <c r="G98" i="11" s="1"/>
  <c r="E6" i="14"/>
  <c r="G5" i="14"/>
  <c r="G97" i="11" s="1"/>
  <c r="E5" i="14"/>
  <c r="G4" i="14"/>
  <c r="G96" i="11" s="1"/>
  <c r="E4" i="14"/>
  <c r="N3" i="14"/>
  <c r="D6" i="14" s="1"/>
  <c r="D98" i="11" s="1"/>
  <c r="G10" i="13"/>
  <c r="G79" i="11" s="1"/>
  <c r="E10" i="13"/>
  <c r="G9" i="13"/>
  <c r="G78" i="11" s="1"/>
  <c r="E9" i="13"/>
  <c r="G8" i="13"/>
  <c r="G77" i="11" s="1"/>
  <c r="E8" i="13"/>
  <c r="G7" i="13"/>
  <c r="G76" i="11" s="1"/>
  <c r="E7" i="13"/>
  <c r="N3" i="13"/>
  <c r="C8" i="13" s="1"/>
  <c r="C77" i="11" s="1"/>
  <c r="G24" i="12"/>
  <c r="G70" i="11" s="1"/>
  <c r="E24" i="12"/>
  <c r="G23" i="12"/>
  <c r="G69" i="11" s="1"/>
  <c r="E23" i="12"/>
  <c r="G22" i="12"/>
  <c r="G68" i="11" s="1"/>
  <c r="E22" i="12"/>
  <c r="G21" i="12"/>
  <c r="G67" i="11" s="1"/>
  <c r="E21" i="12"/>
  <c r="G20" i="12"/>
  <c r="G66" i="11" s="1"/>
  <c r="E20" i="12"/>
  <c r="G19" i="12"/>
  <c r="G65" i="11" s="1"/>
  <c r="E19" i="12"/>
  <c r="G15" i="12"/>
  <c r="G61" i="11" s="1"/>
  <c r="E15" i="12"/>
  <c r="G14" i="12"/>
  <c r="G60" i="11" s="1"/>
  <c r="E14" i="12"/>
  <c r="G13" i="12"/>
  <c r="G59" i="11" s="1"/>
  <c r="E13" i="12"/>
  <c r="G12" i="12"/>
  <c r="G58" i="11" s="1"/>
  <c r="E12" i="12"/>
  <c r="N3" i="12"/>
  <c r="A78" i="11" l="1"/>
  <c r="B76" i="11"/>
  <c r="A35" i="11"/>
  <c r="A28" i="11"/>
  <c r="A69" i="11"/>
  <c r="A61" i="11"/>
  <c r="B67" i="11"/>
  <c r="B59" i="11"/>
  <c r="A65" i="11"/>
  <c r="B26" i="11"/>
  <c r="A29" i="11"/>
  <c r="B34" i="11"/>
  <c r="B30" i="11"/>
  <c r="B24" i="11"/>
  <c r="A20" i="11"/>
  <c r="A16" i="11"/>
  <c r="B18" i="11"/>
  <c r="C7" i="13"/>
  <c r="C76" i="11" s="1"/>
  <c r="D10" i="13"/>
  <c r="D79" i="11" s="1"/>
  <c r="C11" i="15"/>
  <c r="D14" i="15"/>
  <c r="C19" i="15"/>
  <c r="D22" i="15"/>
  <c r="C23" i="15"/>
  <c r="D7" i="13"/>
  <c r="D76" i="11" s="1"/>
  <c r="D11" i="15"/>
  <c r="C12" i="15"/>
  <c r="D19" i="15"/>
  <c r="C20" i="15"/>
  <c r="D13" i="15"/>
  <c r="C14" i="15"/>
  <c r="D21" i="15"/>
  <c r="C22" i="15"/>
  <c r="D12" i="15"/>
  <c r="C13" i="15"/>
  <c r="D20" i="15"/>
  <c r="C21" i="15"/>
  <c r="C4" i="14"/>
  <c r="C96" i="11" s="1"/>
  <c r="D5" i="14"/>
  <c r="D97" i="11" s="1"/>
  <c r="C6" i="14"/>
  <c r="C98" i="11" s="1"/>
  <c r="D4" i="14"/>
  <c r="D96" i="11" s="1"/>
  <c r="C5" i="14"/>
  <c r="C97" i="11" s="1"/>
  <c r="D9" i="13"/>
  <c r="D78" i="11" s="1"/>
  <c r="C10" i="13"/>
  <c r="C79" i="11" s="1"/>
  <c r="D8" i="13"/>
  <c r="D77" i="11" s="1"/>
  <c r="C9" i="13"/>
  <c r="C78" i="11" s="1"/>
  <c r="C12" i="12"/>
  <c r="C58" i="11" s="1"/>
  <c r="D15" i="12"/>
  <c r="D61" i="11" s="1"/>
  <c r="D19" i="12"/>
  <c r="D65" i="11" s="1"/>
  <c r="C20" i="12"/>
  <c r="C66" i="11" s="1"/>
  <c r="D23" i="12"/>
  <c r="D69" i="11" s="1"/>
  <c r="C24" i="12"/>
  <c r="C70" i="11" s="1"/>
  <c r="D14" i="12"/>
  <c r="D60" i="11" s="1"/>
  <c r="C15" i="12"/>
  <c r="C61" i="11" s="1"/>
  <c r="C19" i="12"/>
  <c r="C65" i="11" s="1"/>
  <c r="D22" i="12"/>
  <c r="D68" i="11" s="1"/>
  <c r="C23" i="12"/>
  <c r="C69" i="11" s="1"/>
  <c r="D13" i="12"/>
  <c r="D59" i="11" s="1"/>
  <c r="C14" i="12"/>
  <c r="C60" i="11" s="1"/>
  <c r="D21" i="12"/>
  <c r="D67" i="11" s="1"/>
  <c r="C22" i="12"/>
  <c r="C68" i="11" s="1"/>
  <c r="D12" i="12"/>
  <c r="D58" i="11" s="1"/>
  <c r="C13" i="12"/>
  <c r="C59" i="11" s="1"/>
  <c r="D20" i="12"/>
  <c r="D66" i="11" s="1"/>
  <c r="C21" i="12"/>
  <c r="C67" i="11" s="1"/>
  <c r="D24" i="12"/>
  <c r="D70" i="11" s="1"/>
  <c r="F27" i="11"/>
  <c r="F28" i="11"/>
  <c r="F29" i="11"/>
  <c r="F30" i="11"/>
  <c r="F31" i="11"/>
  <c r="C32" i="11"/>
  <c r="D32" i="11"/>
  <c r="F32" i="11"/>
  <c r="G32" i="11"/>
  <c r="C33" i="11"/>
  <c r="D33" i="11"/>
  <c r="F33" i="11"/>
  <c r="G33" i="11"/>
  <c r="F34" i="11"/>
  <c r="F35" i="11"/>
  <c r="F36" i="11"/>
  <c r="C37" i="11"/>
  <c r="D37" i="11"/>
  <c r="F37" i="11"/>
  <c r="G37" i="11"/>
  <c r="C38" i="11"/>
  <c r="D38" i="11"/>
  <c r="F38" i="11"/>
  <c r="G38" i="11"/>
  <c r="C39" i="11"/>
  <c r="D39" i="11"/>
  <c r="F39" i="11"/>
  <c r="G39" i="11"/>
  <c r="C40" i="11"/>
  <c r="D40" i="11"/>
  <c r="F40" i="11"/>
  <c r="G40" i="11"/>
  <c r="C41" i="11"/>
  <c r="D41" i="11"/>
  <c r="F41" i="11"/>
  <c r="G41" i="11"/>
  <c r="C42" i="11"/>
  <c r="D42" i="11"/>
  <c r="F42" i="11"/>
  <c r="G42" i="11"/>
  <c r="C43" i="11"/>
  <c r="D43" i="11"/>
  <c r="F43" i="11"/>
  <c r="G43" i="11"/>
  <c r="C44" i="11"/>
  <c r="D44" i="11"/>
  <c r="F44" i="11"/>
  <c r="G44" i="11"/>
  <c r="C45" i="11"/>
  <c r="D45" i="11"/>
  <c r="F45" i="11"/>
  <c r="G45" i="11"/>
  <c r="C46" i="11"/>
  <c r="D46" i="11"/>
  <c r="F46" i="11"/>
  <c r="G46" i="11"/>
  <c r="C47" i="11"/>
  <c r="D47" i="11"/>
  <c r="F47" i="11"/>
  <c r="G47" i="11"/>
  <c r="C48" i="11"/>
  <c r="D48" i="11"/>
  <c r="F48" i="11"/>
  <c r="G48" i="11"/>
  <c r="F26" i="11"/>
  <c r="G25" i="9"/>
  <c r="E25" i="9"/>
  <c r="B25" i="9"/>
  <c r="G24" i="9"/>
  <c r="E24" i="9"/>
  <c r="B24" i="9"/>
  <c r="G23" i="9"/>
  <c r="E23" i="9"/>
  <c r="C23" i="9"/>
  <c r="B23" i="9"/>
  <c r="G20" i="9"/>
  <c r="E20" i="9"/>
  <c r="B20" i="9"/>
  <c r="G19" i="9"/>
  <c r="E19" i="9"/>
  <c r="C19" i="9"/>
  <c r="B19" i="9"/>
  <c r="G14" i="9"/>
  <c r="E14" i="9"/>
  <c r="D14" i="9"/>
  <c r="B14" i="9"/>
  <c r="N3" i="9"/>
  <c r="C25" i="9" s="1"/>
  <c r="G24" i="8"/>
  <c r="E24" i="8"/>
  <c r="B24" i="8"/>
  <c r="G23" i="8"/>
  <c r="E23" i="8"/>
  <c r="B23" i="8"/>
  <c r="G19" i="8"/>
  <c r="E19" i="8"/>
  <c r="B19" i="8"/>
  <c r="G15" i="8"/>
  <c r="E15" i="8"/>
  <c r="B15" i="8"/>
  <c r="G14" i="8"/>
  <c r="E14" i="8"/>
  <c r="B14" i="8"/>
  <c r="G13" i="8"/>
  <c r="E13" i="8"/>
  <c r="B13" i="8"/>
  <c r="G12" i="8"/>
  <c r="E12" i="8"/>
  <c r="B12" i="8"/>
  <c r="G11" i="8"/>
  <c r="E11" i="8"/>
  <c r="B11" i="8"/>
  <c r="G4" i="8"/>
  <c r="E4" i="8"/>
  <c r="B4" i="8"/>
  <c r="N3" i="8"/>
  <c r="C23" i="8" s="1"/>
  <c r="G13" i="4"/>
  <c r="G36" i="11" s="1"/>
  <c r="E13" i="4"/>
  <c r="G12" i="4"/>
  <c r="G35" i="11" s="1"/>
  <c r="E12" i="4"/>
  <c r="G11" i="4"/>
  <c r="G34" i="11" s="1"/>
  <c r="E11" i="4"/>
  <c r="G8" i="4"/>
  <c r="G31" i="11" s="1"/>
  <c r="E8" i="4"/>
  <c r="G7" i="4"/>
  <c r="G30" i="11" s="1"/>
  <c r="E7" i="4"/>
  <c r="G6" i="4"/>
  <c r="G29" i="11" s="1"/>
  <c r="E6" i="4"/>
  <c r="G5" i="4"/>
  <c r="G28" i="11" s="1"/>
  <c r="E5" i="4"/>
  <c r="G4" i="4"/>
  <c r="G27" i="11" s="1"/>
  <c r="E4" i="4"/>
  <c r="N3" i="4"/>
  <c r="G3" i="4"/>
  <c r="G26" i="11" s="1"/>
  <c r="E3" i="4"/>
  <c r="E14" i="1"/>
  <c r="E15" i="1"/>
  <c r="E16" i="1"/>
  <c r="E19" i="1"/>
  <c r="E20" i="1"/>
  <c r="E23" i="1"/>
  <c r="G14" i="1"/>
  <c r="G15" i="1"/>
  <c r="G16" i="1"/>
  <c r="G19" i="1"/>
  <c r="G20" i="1"/>
  <c r="G23" i="1"/>
  <c r="N3" i="1"/>
  <c r="C11" i="8" l="1"/>
  <c r="D14" i="8"/>
  <c r="C15" i="8"/>
  <c r="C19" i="8"/>
  <c r="C14" i="9"/>
  <c r="D25" i="9"/>
  <c r="D19" i="9"/>
  <c r="C20" i="9"/>
  <c r="D23" i="9"/>
  <c r="C24" i="9"/>
  <c r="D20" i="9"/>
  <c r="D24" i="9"/>
  <c r="C4" i="8"/>
  <c r="D11" i="8"/>
  <c r="C12" i="8"/>
  <c r="D15" i="8"/>
  <c r="D19" i="8"/>
  <c r="D23" i="8"/>
  <c r="C24" i="8"/>
  <c r="D13" i="8"/>
  <c r="C14" i="8"/>
  <c r="D4" i="8"/>
  <c r="D12" i="8"/>
  <c r="C13" i="8"/>
  <c r="D24" i="8"/>
  <c r="D5" i="4"/>
  <c r="D28" i="11" s="1"/>
  <c r="C6" i="4"/>
  <c r="C29" i="11" s="1"/>
  <c r="D13" i="4"/>
  <c r="D36" i="11" s="1"/>
  <c r="D4" i="4"/>
  <c r="D27" i="11" s="1"/>
  <c r="C5" i="4"/>
  <c r="C28" i="11" s="1"/>
  <c r="D8" i="4"/>
  <c r="D31" i="11" s="1"/>
  <c r="C4" i="4"/>
  <c r="C27" i="11" s="1"/>
  <c r="D7" i="4"/>
  <c r="D30" i="11" s="1"/>
  <c r="C8" i="4"/>
  <c r="C31" i="11" s="1"/>
  <c r="D11" i="4"/>
  <c r="D34" i="11" s="1"/>
  <c r="C12" i="4"/>
  <c r="C35" i="11" s="1"/>
  <c r="C3" i="4"/>
  <c r="C26" i="11" s="1"/>
  <c r="D12" i="4"/>
  <c r="D35" i="11" s="1"/>
  <c r="C13" i="4"/>
  <c r="C36" i="11" s="1"/>
  <c r="D3" i="4"/>
  <c r="D26" i="11" s="1"/>
  <c r="D6" i="4"/>
  <c r="D29" i="11" s="1"/>
  <c r="C7" i="4"/>
  <c r="C30" i="11" s="1"/>
  <c r="C11" i="4"/>
  <c r="C34" i="11" s="1"/>
  <c r="C23" i="1"/>
  <c r="C23" i="11" s="1"/>
  <c r="C20" i="1"/>
  <c r="C20" i="11" s="1"/>
  <c r="C19" i="1"/>
  <c r="C19" i="11" s="1"/>
  <c r="C16" i="1"/>
  <c r="C16" i="11" s="1"/>
  <c r="C15" i="1"/>
  <c r="C15" i="11" s="1"/>
  <c r="C14" i="1"/>
  <c r="C14" i="11" s="1"/>
  <c r="D23" i="1"/>
  <c r="D23" i="11" s="1"/>
  <c r="D20" i="1"/>
  <c r="D20" i="11" s="1"/>
  <c r="D19" i="1"/>
  <c r="D19" i="11" s="1"/>
  <c r="D16" i="1"/>
  <c r="D16" i="11" s="1"/>
  <c r="D15" i="1"/>
  <c r="D15" i="11" s="1"/>
  <c r="D14" i="1"/>
  <c r="D14" i="11" s="1"/>
</calcChain>
</file>

<file path=xl/sharedStrings.xml><?xml version="1.0" encoding="utf-8"?>
<sst xmlns="http://schemas.openxmlformats.org/spreadsheetml/2006/main" count="355" uniqueCount="28">
  <si>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</si>
  <si>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</si>
  <si>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</si>
  <si>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</si>
  <si>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</si>
  <si>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</si>
  <si>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</si>
  <si>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</si>
  <si>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Angle w.r.t. robot (radiant)</t>
  </si>
  <si>
    <t>x</t>
  </si>
  <si>
    <t>y</t>
  </si>
  <si>
    <t>triangle</t>
  </si>
  <si>
    <t>prese da Matlab (centri dei triangoli)</t>
  </si>
  <si>
    <t xml:space="preserve">          Angle w.r.t. robot (degree)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</si>
  <si>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</si>
  <si>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</si>
  <si>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</si>
  <si>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</si>
  <si>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</si>
  <si>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</si>
  <si>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</si>
  <si>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>Blue Number</t>
  </si>
  <si>
    <t xml:space="preserve">no mirror=1  mirror =-1 </t>
  </si>
  <si>
    <t>CARD NUMBER</t>
  </si>
  <si>
    <t xml:space="preserve">  </t>
  </si>
  <si>
    <t>Triangle Number</t>
  </si>
  <si>
    <t>Orientation  (degree)</t>
  </si>
  <si>
    <t>Triangle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</si>
</sst>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5" xfId="3" applyBorder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7" fillId="10" borderId="16" xfId="2" applyFont="1" applyFill="1" applyBorder="1" applyAlignment="1">
      <alignment horizontal="center" vertic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0" fillId="7" borderId="13" xfId="0" applyFill="1" applyBorder="1"/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0" fillId="14" borderId="0" xfId="0" applyNumberFormat="1" applyFill="1"/>
    <xf numFmtId="0" fontId="0" fillId="15" borderId="0" xfId="0" applyNumberFormat="1" applyFill="1"/>
    <xf numFmtId="0" fontId="0" fillId="12" borderId="0" xfId="0" applyNumberFormat="1" applyFill="1"/>
    <xf numFmtId="0" fontId="0" fillId="0" borderId="0" xfId="0" applyNumberFormat="1" applyFill="1"/>
    <xf numFmtId="0" fontId="0" fillId="11" borderId="0" xfId="0" applyNumberFormat="1" applyFill="1"/>
    <xf numFmtId="1" fontId="0" fillId="11" borderId="0" xfId="0" applyNumberFormat="1" applyFill="1"/>
    <xf numFmtId="0" fontId="0" fillId="16" borderId="0" xfId="0" applyNumberFormat="1" applyFill="1"/>
    <xf numFmtId="1" fontId="0" fillId="14" borderId="0" xfId="0" applyNumberFormat="1" applyFill="1"/>
    <xf numFmtId="1" fontId="0" fillId="15" borderId="0" xfId="0" applyNumberFormat="1" applyFill="1"/>
    <xf numFmtId="1" fontId="0" fillId="12" borderId="0" xfId="0" applyNumberFormat="1" applyFill="1"/>
    <xf numFmtId="1" fontId="0" fillId="16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6" fillId="3" borderId="17" xfId="2" applyNumberFormat="1" applyFont="1" applyBorder="1" applyAlignment="1">
      <alignment horizontal="center" vertical="center" wrapText="1"/>
    </xf>
    <xf numFmtId="2" fontId="6" fillId="3" borderId="18" xfId="2" applyNumberFormat="1" applyFont="1" applyBorder="1" applyAlignment="1">
      <alignment horizontal="center" vertical="center"/>
    </xf>
    <xf numFmtId="2" fontId="0" fillId="14" borderId="0" xfId="0" applyNumberFormat="1" applyFill="1"/>
    <xf numFmtId="2" fontId="0" fillId="15" borderId="0" xfId="0" applyNumberFormat="1" applyFill="1"/>
    <xf numFmtId="2" fontId="0" fillId="12" borderId="0" xfId="0" applyNumberFormat="1" applyFill="1"/>
    <xf numFmtId="2" fontId="0" fillId="11" borderId="0" xfId="0" applyNumberFormat="1" applyFill="1"/>
    <xf numFmtId="2" fontId="0" fillId="16" borderId="0" xfId="0" applyNumberFormat="1" applyFill="1"/>
    <xf numFmtId="1" fontId="0" fillId="0" borderId="0" xfId="0" applyNumberFormat="1"/>
    <xf numFmtId="1" fontId="6" fillId="3" borderId="17" xfId="2" applyNumberFormat="1" applyFont="1" applyBorder="1" applyAlignment="1">
      <alignment horizontal="center" vertical="center"/>
    </xf>
    <xf numFmtId="1" fontId="0" fillId="0" borderId="0" xfId="0" applyNumberFormat="1" applyFill="1"/>
    <xf numFmtId="2" fontId="0" fillId="0" borderId="0" xfId="0" applyNumberFormat="1" applyFill="1"/>
    <xf numFmtId="0" fontId="4" fillId="17" borderId="3" xfId="4" applyFill="1" applyBorder="1" applyAlignment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514366</xdr:colOff>
      <xdr:row>9</xdr:row>
      <xdr:rowOff>52346</xdr:rowOff>
    </xdr:from>
    <xdr:to>
      <xdr:col>25</xdr:col>
      <xdr:colOff>180735</xdr:colOff>
      <xdr:row>33</xdr:row>
      <xdr:rowOff>101907</xdr:rowOff>
    </xdr:to>
    <xdr:grpSp>
      <xdr:nvGrpSpPr>
        <xdr:cNvPr id="29" name="Group 28"/>
        <xdr:cNvGrpSpPr/>
      </xdr:nvGrpSpPr>
      <xdr:grpSpPr>
        <a:xfrm>
          <a:off x="11608190" y="2035787"/>
          <a:ext cx="7566516" cy="5013767"/>
          <a:chOff x="10981462" y="1799664"/>
          <a:chExt cx="5588677" cy="4621561"/>
        </a:xfrm>
      </xdr:grpSpPr>
      <xdr:grpSp>
        <xdr:nvGrpSpPr>
          <xdr:cNvPr id="28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384219" y="1533525"/>
              <a:ext cx="4573401" cy="4017410"/>
              <a:chOff x="11384219" y="1533525"/>
              <a:chExt cx="4573401" cy="4017410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461567</xdr:colOff>
      <xdr:row>10</xdr:row>
      <xdr:rowOff>95565</xdr:rowOff>
    </xdr:from>
    <xdr:to>
      <xdr:col>22</xdr:col>
      <xdr:colOff>386829</xdr:colOff>
      <xdr:row>25</xdr:row>
      <xdr:rowOff>161437</xdr:rowOff>
    </xdr:to>
    <xdr:sp macro="" textlink="">
      <xdr:nvSpPr>
        <xdr:cNvPr id="1025" name="Freeform 6"/>
        <xdr:cNvSpPr>
          <a:spLocks/>
        </xdr:cNvSpPr>
      </xdr:nvSpPr>
      <xdr:spPr bwMode="auto">
        <a:xfrm rot="3833339">
          <a:off x="13978395" y="1617031"/>
          <a:ext cx="2934578" cy="4239527"/>
        </a:xfrm>
        <a:custGeom>
          <a:avLst/>
          <a:gdLst>
            <a:gd name="T0" fmla="*/ 1598930 w 3135"/>
            <a:gd name="T1" fmla="*/ 2154555 h 4170"/>
            <a:gd name="T2" fmla="*/ 0 w 3135"/>
            <a:gd name="T3" fmla="*/ 2146805 h 4170"/>
            <a:gd name="T4" fmla="*/ 405470 w 3135"/>
            <a:gd name="T5" fmla="*/ 1418286 h 4170"/>
            <a:gd name="T6" fmla="*/ 0 w 3135"/>
            <a:gd name="T7" fmla="*/ 728519 h 4170"/>
            <a:gd name="T8" fmla="*/ 420771 w 3135"/>
            <a:gd name="T9" fmla="*/ 0 h 4170"/>
            <a:gd name="T10" fmla="*/ 810941 w 3135"/>
            <a:gd name="T11" fmla="*/ 713018 h 4170"/>
            <a:gd name="T12" fmla="*/ 1231712 w 3135"/>
            <a:gd name="T13" fmla="*/ 1449287 h 4170"/>
            <a:gd name="T14" fmla="*/ 1598930 w 3135"/>
            <a:gd name="T15" fmla="*/ 2154555 h 417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0" t="0" r="r" b="b"/>
          <a:pathLst>
            <a:path w="3135" h="4170">
              <a:moveTo>
                <a:pt x="3135" y="4170"/>
              </a:moveTo>
              <a:lnTo>
                <a:pt x="0" y="4155"/>
              </a:lnTo>
              <a:lnTo>
                <a:pt x="795" y="2745"/>
              </a:lnTo>
              <a:lnTo>
                <a:pt x="0" y="1410"/>
              </a:lnTo>
              <a:lnTo>
                <a:pt x="825" y="0"/>
              </a:lnTo>
              <a:lnTo>
                <a:pt x="1590" y="1380"/>
              </a:lnTo>
              <a:lnTo>
                <a:pt x="2415" y="2805"/>
              </a:lnTo>
              <a:lnTo>
                <a:pt x="3135" y="4170"/>
              </a:lnTo>
              <a:close/>
            </a:path>
          </a:pathLst>
        </a:custGeom>
        <a:noFill/>
        <a:ln w="38100">
          <a:solidFill>
            <a:srgbClr val="FFC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581602</xdr:colOff>
      <xdr:row>9</xdr:row>
      <xdr:rowOff>108376</xdr:rowOff>
    </xdr:from>
    <xdr:to>
      <xdr:col>25</xdr:col>
      <xdr:colOff>247971</xdr:colOff>
      <xdr:row>33</xdr:row>
      <xdr:rowOff>157937</xdr:rowOff>
    </xdr:to>
    <xdr:grpSp>
      <xdr:nvGrpSpPr>
        <xdr:cNvPr id="2" name="Group 28"/>
        <xdr:cNvGrpSpPr/>
      </xdr:nvGrpSpPr>
      <xdr:grpSpPr>
        <a:xfrm>
          <a:off x="11675426" y="2091817"/>
          <a:ext cx="7566516" cy="5013767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384219" y="1533525"/>
              <a:ext cx="4573401" cy="4017410"/>
              <a:chOff x="11384219" y="1533525"/>
              <a:chExt cx="4573401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1815282</xdr:colOff>
      <xdr:row>17</xdr:row>
      <xdr:rowOff>3588</xdr:rowOff>
    </xdr:from>
    <xdr:to>
      <xdr:col>22</xdr:col>
      <xdr:colOff>525095</xdr:colOff>
      <xdr:row>40</xdr:row>
      <xdr:rowOff>13387</xdr:rowOff>
    </xdr:to>
    <xdr:sp macro="" textlink="">
      <xdr:nvSpPr>
        <xdr:cNvPr id="2049" name="Freeform 11"/>
        <xdr:cNvSpPr>
          <a:spLocks/>
        </xdr:cNvSpPr>
      </xdr:nvSpPr>
      <xdr:spPr bwMode="auto">
        <a:xfrm rot="18268012">
          <a:off x="13799921" y="4390743"/>
          <a:ext cx="4783505" cy="3024078"/>
        </a:xfrm>
        <a:custGeom>
          <a:avLst/>
          <a:gdLst>
            <a:gd name="T0" fmla="*/ 0 w 3870"/>
            <a:gd name="T1" fmla="*/ 9525 h 2220"/>
            <a:gd name="T2" fmla="*/ 809625 w 3870"/>
            <a:gd name="T3" fmla="*/ 1409700 h 2220"/>
            <a:gd name="T4" fmla="*/ 2428875 w 3870"/>
            <a:gd name="T5" fmla="*/ 1409700 h 2220"/>
            <a:gd name="T6" fmla="*/ 2014855 w 3870"/>
            <a:gd name="T7" fmla="*/ 704850 h 2220"/>
            <a:gd name="T8" fmla="*/ 2457450 w 3870"/>
            <a:gd name="T9" fmla="*/ 0 h 2220"/>
            <a:gd name="T10" fmla="*/ 0 w 3870"/>
            <a:gd name="T11" fmla="*/ 9525 h 2220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3870" h="2220">
              <a:moveTo>
                <a:pt x="0" y="15"/>
              </a:moveTo>
              <a:lnTo>
                <a:pt x="1275" y="2220"/>
              </a:lnTo>
              <a:lnTo>
                <a:pt x="3825" y="2220"/>
              </a:lnTo>
              <a:lnTo>
                <a:pt x="3173" y="1110"/>
              </a:lnTo>
              <a:lnTo>
                <a:pt x="3870" y="0"/>
              </a:lnTo>
              <a:lnTo>
                <a:pt x="0" y="15"/>
              </a:lnTo>
              <a:close/>
            </a:path>
          </a:pathLst>
        </a:custGeom>
        <a:noFill/>
        <a:ln w="38100">
          <a:solidFill>
            <a:srgbClr val="0070C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491955</xdr:colOff>
      <xdr:row>9</xdr:row>
      <xdr:rowOff>108376</xdr:rowOff>
    </xdr:from>
    <xdr:to>
      <xdr:col>25</xdr:col>
      <xdr:colOff>158324</xdr:colOff>
      <xdr:row>33</xdr:row>
      <xdr:rowOff>157937</xdr:rowOff>
    </xdr:to>
    <xdr:grpSp>
      <xdr:nvGrpSpPr>
        <xdr:cNvPr id="2" name="Group 28"/>
        <xdr:cNvGrpSpPr/>
      </xdr:nvGrpSpPr>
      <xdr:grpSpPr>
        <a:xfrm>
          <a:off x="11585779" y="2091817"/>
          <a:ext cx="7566516" cy="5013767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384219" y="1533525"/>
              <a:ext cx="4573401" cy="4017410"/>
              <a:chOff x="11384219" y="1533525"/>
              <a:chExt cx="4573401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504263</xdr:colOff>
      <xdr:row>9</xdr:row>
      <xdr:rowOff>156881</xdr:rowOff>
    </xdr:from>
    <xdr:to>
      <xdr:col>22</xdr:col>
      <xdr:colOff>257734</xdr:colOff>
      <xdr:row>26</xdr:row>
      <xdr:rowOff>89647</xdr:rowOff>
    </xdr:to>
    <xdr:sp macro="" textlink="">
      <xdr:nvSpPr>
        <xdr:cNvPr id="1025" name="Freeform 24"/>
        <xdr:cNvSpPr>
          <a:spLocks/>
        </xdr:cNvSpPr>
      </xdr:nvSpPr>
      <xdr:spPr bwMode="auto">
        <a:xfrm flipH="1" flipV="1">
          <a:off x="11598087" y="2140322"/>
          <a:ext cx="5838265" cy="3563472"/>
        </a:xfrm>
        <a:custGeom>
          <a:avLst/>
          <a:gdLst>
            <a:gd name="T0" fmla="*/ 1209675 w 2476500"/>
            <a:gd name="T1" fmla="*/ 1 h 2133600"/>
            <a:gd name="T2" fmla="*/ 800100 w 2476500"/>
            <a:gd name="T3" fmla="*/ 733425 h 2133600"/>
            <a:gd name="T4" fmla="*/ 419100 w 2476500"/>
            <a:gd name="T5" fmla="*/ 0 h 2133600"/>
            <a:gd name="T6" fmla="*/ 0 w 2476500"/>
            <a:gd name="T7" fmla="*/ 733425 h 2133600"/>
            <a:gd name="T8" fmla="*/ 771525 w 2476500"/>
            <a:gd name="T9" fmla="*/ 2133600 h 2133600"/>
            <a:gd name="T10" fmla="*/ 1228725 w 2476500"/>
            <a:gd name="T11" fmla="*/ 1400175 h 2133600"/>
            <a:gd name="T12" fmla="*/ 2095500 w 2476500"/>
            <a:gd name="T13" fmla="*/ 1428750 h 2133600"/>
            <a:gd name="T14" fmla="*/ 2476500 w 2476500"/>
            <a:gd name="T15" fmla="*/ 771525 h 2133600"/>
            <a:gd name="T16" fmla="*/ 2085975 w 2476500"/>
            <a:gd name="T17" fmla="*/ 0 h 2133600"/>
            <a:gd name="T18" fmla="*/ 1209675 w 2476500"/>
            <a:gd name="T19" fmla="*/ 1 h 2133600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0" t="0" r="r" b="b"/>
          <a:pathLst>
            <a:path w="2476500" h="2133600">
              <a:moveTo>
                <a:pt x="1209675" y="1"/>
              </a:moveTo>
              <a:lnTo>
                <a:pt x="800100" y="733425"/>
              </a:lnTo>
              <a:lnTo>
                <a:pt x="419100" y="0"/>
              </a:lnTo>
              <a:lnTo>
                <a:pt x="0" y="733425"/>
              </a:lnTo>
              <a:lnTo>
                <a:pt x="771525" y="2133600"/>
              </a:lnTo>
              <a:lnTo>
                <a:pt x="1228725" y="1400175"/>
              </a:lnTo>
              <a:lnTo>
                <a:pt x="2095500" y="1428750"/>
              </a:lnTo>
              <a:lnTo>
                <a:pt x="2476500" y="771525"/>
              </a:lnTo>
              <a:lnTo>
                <a:pt x="2085975" y="0"/>
              </a:lnTo>
              <a:lnTo>
                <a:pt x="1209675" y="1"/>
              </a:ln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581602</xdr:colOff>
      <xdr:row>9</xdr:row>
      <xdr:rowOff>108376</xdr:rowOff>
    </xdr:from>
    <xdr:to>
      <xdr:col>25</xdr:col>
      <xdr:colOff>247971</xdr:colOff>
      <xdr:row>33</xdr:row>
      <xdr:rowOff>157937</xdr:rowOff>
    </xdr:to>
    <xdr:grpSp>
      <xdr:nvGrpSpPr>
        <xdr:cNvPr id="2" name="Group 28"/>
        <xdr:cNvGrpSpPr/>
      </xdr:nvGrpSpPr>
      <xdr:grpSpPr>
        <a:xfrm>
          <a:off x="11675426" y="2091817"/>
          <a:ext cx="7566516" cy="5013767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384219" y="1533525"/>
              <a:ext cx="4573401" cy="4017410"/>
              <a:chOff x="11384219" y="1533525"/>
              <a:chExt cx="4573401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21</xdr:col>
      <xdr:colOff>44825</xdr:colOff>
      <xdr:row>16</xdr:row>
      <xdr:rowOff>33617</xdr:rowOff>
    </xdr:from>
    <xdr:to>
      <xdr:col>25</xdr:col>
      <xdr:colOff>212912</xdr:colOff>
      <xdr:row>27</xdr:row>
      <xdr:rowOff>44822</xdr:rowOff>
    </xdr:to>
    <xdr:sp macro="" textlink="">
      <xdr:nvSpPr>
        <xdr:cNvPr id="2049" name="Freeform 18"/>
        <xdr:cNvSpPr>
          <a:spLocks/>
        </xdr:cNvSpPr>
      </xdr:nvSpPr>
      <xdr:spPr bwMode="auto">
        <a:xfrm>
          <a:off x="16618325" y="3350558"/>
          <a:ext cx="2588558" cy="2498911"/>
        </a:xfrm>
        <a:custGeom>
          <a:avLst/>
          <a:gdLst>
            <a:gd name="T0" fmla="*/ 19050 w 1935"/>
            <a:gd name="T1" fmla="*/ 28575 h 2280"/>
            <a:gd name="T2" fmla="*/ 838200 w 1935"/>
            <a:gd name="T3" fmla="*/ 0 h 2280"/>
            <a:gd name="T4" fmla="*/ 1228725 w 1935"/>
            <a:gd name="T5" fmla="*/ 828675 h 2280"/>
            <a:gd name="T6" fmla="*/ 847725 w 1935"/>
            <a:gd name="T7" fmla="*/ 1447800 h 2280"/>
            <a:gd name="T8" fmla="*/ 0 w 1935"/>
            <a:gd name="T9" fmla="*/ 1447800 h 2280"/>
            <a:gd name="T10" fmla="*/ 400050 w 1935"/>
            <a:gd name="T11" fmla="*/ 733425 h 2280"/>
            <a:gd name="T12" fmla="*/ 19050 w 1935"/>
            <a:gd name="T13" fmla="*/ 28575 h 228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1935" h="2280">
              <a:moveTo>
                <a:pt x="30" y="45"/>
              </a:moveTo>
              <a:lnTo>
                <a:pt x="1320" y="0"/>
              </a:lnTo>
              <a:lnTo>
                <a:pt x="1935" y="1305"/>
              </a:lnTo>
              <a:lnTo>
                <a:pt x="1335" y="2280"/>
              </a:lnTo>
              <a:lnTo>
                <a:pt x="0" y="2280"/>
              </a:lnTo>
              <a:lnTo>
                <a:pt x="630" y="1155"/>
              </a:lnTo>
              <a:lnTo>
                <a:pt x="30" y="45"/>
              </a:lnTo>
              <a:close/>
            </a:path>
          </a:pathLst>
        </a:custGeom>
        <a:noFill/>
        <a:ln w="38100">
          <a:solidFill>
            <a:srgbClr val="92D05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581602</xdr:colOff>
      <xdr:row>9</xdr:row>
      <xdr:rowOff>108376</xdr:rowOff>
    </xdr:from>
    <xdr:to>
      <xdr:col>25</xdr:col>
      <xdr:colOff>247971</xdr:colOff>
      <xdr:row>33</xdr:row>
      <xdr:rowOff>157937</xdr:rowOff>
    </xdr:to>
    <xdr:grpSp>
      <xdr:nvGrpSpPr>
        <xdr:cNvPr id="2" name="Group 28"/>
        <xdr:cNvGrpSpPr/>
      </xdr:nvGrpSpPr>
      <xdr:grpSpPr>
        <a:xfrm>
          <a:off x="11675426" y="2091817"/>
          <a:ext cx="7566516" cy="5013767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384219" y="1533525"/>
              <a:ext cx="4573401" cy="4017410"/>
              <a:chOff x="11384219" y="1533525"/>
              <a:chExt cx="4573401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1893793</xdr:colOff>
      <xdr:row>27</xdr:row>
      <xdr:rowOff>112057</xdr:rowOff>
    </xdr:from>
    <xdr:to>
      <xdr:col>23</xdr:col>
      <xdr:colOff>493058</xdr:colOff>
      <xdr:row>33</xdr:row>
      <xdr:rowOff>90204</xdr:rowOff>
    </xdr:to>
    <xdr:sp macro="" textlink="">
      <xdr:nvSpPr>
        <xdr:cNvPr id="3073" name="Freeform 8"/>
        <xdr:cNvSpPr>
          <a:spLocks/>
        </xdr:cNvSpPr>
      </xdr:nvSpPr>
      <xdr:spPr bwMode="auto">
        <a:xfrm rot="10800000">
          <a:off x="14758146" y="5916704"/>
          <a:ext cx="3518647" cy="1121147"/>
        </a:xfrm>
        <a:custGeom>
          <a:avLst/>
          <a:gdLst>
            <a:gd name="T0" fmla="*/ 0 w 2513"/>
            <a:gd name="T1" fmla="*/ 723900 h 1155"/>
            <a:gd name="T2" fmla="*/ 390525 w 2513"/>
            <a:gd name="T3" fmla="*/ 0 h 1155"/>
            <a:gd name="T4" fmla="*/ 1228725 w 2513"/>
            <a:gd name="T5" fmla="*/ 9525 h 1155"/>
            <a:gd name="T6" fmla="*/ 1595755 w 2513"/>
            <a:gd name="T7" fmla="*/ 733425 h 1155"/>
            <a:gd name="T8" fmla="*/ 0 w 2513"/>
            <a:gd name="T9" fmla="*/ 723900 h 115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2513" h="1155">
              <a:moveTo>
                <a:pt x="0" y="1140"/>
              </a:moveTo>
              <a:lnTo>
                <a:pt x="615" y="0"/>
              </a:lnTo>
              <a:lnTo>
                <a:pt x="1935" y="15"/>
              </a:lnTo>
              <a:lnTo>
                <a:pt x="2513" y="1155"/>
              </a:lnTo>
              <a:lnTo>
                <a:pt x="0" y="1140"/>
              </a:lnTo>
              <a:close/>
            </a:path>
          </a:pathLst>
        </a:custGeom>
        <a:noFill/>
        <a:ln w="38100">
          <a:solidFill>
            <a:srgbClr val="FF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514366</xdr:colOff>
      <xdr:row>8</xdr:row>
      <xdr:rowOff>153201</xdr:rowOff>
    </xdr:from>
    <xdr:to>
      <xdr:col>25</xdr:col>
      <xdr:colOff>180735</xdr:colOff>
      <xdr:row>33</xdr:row>
      <xdr:rowOff>1056</xdr:rowOff>
    </xdr:to>
    <xdr:grpSp>
      <xdr:nvGrpSpPr>
        <xdr:cNvPr id="2" name="Group 28"/>
        <xdr:cNvGrpSpPr/>
      </xdr:nvGrpSpPr>
      <xdr:grpSpPr>
        <a:xfrm>
          <a:off x="11608190" y="1934936"/>
          <a:ext cx="7566516" cy="5013767"/>
          <a:chOff x="10940078" y="1768675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40078" y="1768675"/>
            <a:ext cx="5588677" cy="4621561"/>
            <a:chOff x="10783196" y="1320440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783196" y="1320440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384219" y="1533525"/>
              <a:ext cx="4573401" cy="4017410"/>
              <a:chOff x="11384219" y="1533525"/>
              <a:chExt cx="4573401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20976" y="407843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78888" y="483171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997127</xdr:colOff>
      <xdr:row>9</xdr:row>
      <xdr:rowOff>98480</xdr:rowOff>
    </xdr:from>
    <xdr:to>
      <xdr:col>21</xdr:col>
      <xdr:colOff>304113</xdr:colOff>
      <xdr:row>33</xdr:row>
      <xdr:rowOff>147015</xdr:rowOff>
    </xdr:to>
    <xdr:sp macro="" textlink="">
      <xdr:nvSpPr>
        <xdr:cNvPr id="6145" name="Freeform 1"/>
        <xdr:cNvSpPr>
          <a:spLocks/>
        </xdr:cNvSpPr>
      </xdr:nvSpPr>
      <xdr:spPr bwMode="auto">
        <a:xfrm rot="18405154" flipH="1">
          <a:off x="12863176" y="3080225"/>
          <a:ext cx="5012741" cy="3016133"/>
        </a:xfrm>
        <a:custGeom>
          <a:avLst/>
          <a:gdLst>
            <a:gd name="T0" fmla="*/ 0 w 3870"/>
            <a:gd name="T1" fmla="*/ 9525 h 2220"/>
            <a:gd name="T2" fmla="*/ 809625 w 3870"/>
            <a:gd name="T3" fmla="*/ 1409700 h 2220"/>
            <a:gd name="T4" fmla="*/ 2428875 w 3870"/>
            <a:gd name="T5" fmla="*/ 1409700 h 2220"/>
            <a:gd name="T6" fmla="*/ 2014855 w 3870"/>
            <a:gd name="T7" fmla="*/ 704850 h 2220"/>
            <a:gd name="T8" fmla="*/ 2457450 w 3870"/>
            <a:gd name="T9" fmla="*/ 0 h 2220"/>
            <a:gd name="T10" fmla="*/ 0 w 3870"/>
            <a:gd name="T11" fmla="*/ 9525 h 2220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3870" h="2220">
              <a:moveTo>
                <a:pt x="0" y="15"/>
              </a:moveTo>
              <a:lnTo>
                <a:pt x="1275" y="2220"/>
              </a:lnTo>
              <a:lnTo>
                <a:pt x="3825" y="2220"/>
              </a:lnTo>
              <a:lnTo>
                <a:pt x="3173" y="1110"/>
              </a:lnTo>
              <a:lnTo>
                <a:pt x="3870" y="0"/>
              </a:lnTo>
              <a:lnTo>
                <a:pt x="0" y="15"/>
              </a:lnTo>
              <a:close/>
            </a:path>
          </a:pathLst>
        </a:custGeom>
        <a:noFill/>
        <a:ln w="38100">
          <a:solidFill>
            <a:srgbClr val="0070C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581602</xdr:colOff>
      <xdr:row>9</xdr:row>
      <xdr:rowOff>108376</xdr:rowOff>
    </xdr:from>
    <xdr:to>
      <xdr:col>25</xdr:col>
      <xdr:colOff>247971</xdr:colOff>
      <xdr:row>33</xdr:row>
      <xdr:rowOff>157937</xdr:rowOff>
    </xdr:to>
    <xdr:grpSp>
      <xdr:nvGrpSpPr>
        <xdr:cNvPr id="2" name="Group 28"/>
        <xdr:cNvGrpSpPr/>
      </xdr:nvGrpSpPr>
      <xdr:grpSpPr>
        <a:xfrm>
          <a:off x="11675426" y="2091817"/>
          <a:ext cx="7566516" cy="5013767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384219" y="1533525"/>
              <a:ext cx="4573401" cy="4017410"/>
              <a:chOff x="11384219" y="1533525"/>
              <a:chExt cx="4573401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450351</xdr:colOff>
      <xdr:row>16</xdr:row>
      <xdr:rowOff>33617</xdr:rowOff>
    </xdr:from>
    <xdr:to>
      <xdr:col>20</xdr:col>
      <xdr:colOff>683498</xdr:colOff>
      <xdr:row>34</xdr:row>
      <xdr:rowOff>35227</xdr:rowOff>
    </xdr:to>
    <xdr:sp macro="" textlink="">
      <xdr:nvSpPr>
        <xdr:cNvPr id="7169" name="Freeform 1"/>
        <xdr:cNvSpPr>
          <a:spLocks/>
        </xdr:cNvSpPr>
      </xdr:nvSpPr>
      <xdr:spPr bwMode="auto">
        <a:xfrm rot="10800000" flipH="1">
          <a:off x="12687175" y="3350558"/>
          <a:ext cx="3438029" cy="3822816"/>
        </a:xfrm>
        <a:custGeom>
          <a:avLst/>
          <a:gdLst>
            <a:gd name="T0" fmla="*/ 1598930 w 3135"/>
            <a:gd name="T1" fmla="*/ 2154555 h 4170"/>
            <a:gd name="T2" fmla="*/ 0 w 3135"/>
            <a:gd name="T3" fmla="*/ 2146805 h 4170"/>
            <a:gd name="T4" fmla="*/ 405470 w 3135"/>
            <a:gd name="T5" fmla="*/ 1418286 h 4170"/>
            <a:gd name="T6" fmla="*/ 0 w 3135"/>
            <a:gd name="T7" fmla="*/ 728519 h 4170"/>
            <a:gd name="T8" fmla="*/ 420771 w 3135"/>
            <a:gd name="T9" fmla="*/ 0 h 4170"/>
            <a:gd name="T10" fmla="*/ 810941 w 3135"/>
            <a:gd name="T11" fmla="*/ 713018 h 4170"/>
            <a:gd name="T12" fmla="*/ 1231712 w 3135"/>
            <a:gd name="T13" fmla="*/ 1449287 h 4170"/>
            <a:gd name="T14" fmla="*/ 1598930 w 3135"/>
            <a:gd name="T15" fmla="*/ 2154555 h 417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0" t="0" r="r" b="b"/>
          <a:pathLst>
            <a:path w="3135" h="4170">
              <a:moveTo>
                <a:pt x="3135" y="4170"/>
              </a:moveTo>
              <a:lnTo>
                <a:pt x="0" y="4155"/>
              </a:lnTo>
              <a:lnTo>
                <a:pt x="795" y="2745"/>
              </a:lnTo>
              <a:lnTo>
                <a:pt x="0" y="1410"/>
              </a:lnTo>
              <a:lnTo>
                <a:pt x="825" y="0"/>
              </a:lnTo>
              <a:lnTo>
                <a:pt x="1590" y="1380"/>
              </a:lnTo>
              <a:lnTo>
                <a:pt x="2415" y="2805"/>
              </a:lnTo>
              <a:lnTo>
                <a:pt x="3135" y="4170"/>
              </a:lnTo>
              <a:close/>
            </a:path>
          </a:pathLst>
        </a:custGeom>
        <a:noFill/>
        <a:ln w="38100">
          <a:solidFill>
            <a:srgbClr val="FFC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581602</xdr:colOff>
      <xdr:row>9</xdr:row>
      <xdr:rowOff>108376</xdr:rowOff>
    </xdr:from>
    <xdr:to>
      <xdr:col>25</xdr:col>
      <xdr:colOff>247971</xdr:colOff>
      <xdr:row>33</xdr:row>
      <xdr:rowOff>157937</xdr:rowOff>
    </xdr:to>
    <xdr:grpSp>
      <xdr:nvGrpSpPr>
        <xdr:cNvPr id="2" name="Group 28"/>
        <xdr:cNvGrpSpPr/>
      </xdr:nvGrpSpPr>
      <xdr:grpSpPr>
        <a:xfrm>
          <a:off x="11675426" y="2091817"/>
          <a:ext cx="7566516" cy="5013767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384219" y="1533525"/>
              <a:ext cx="4573401" cy="4017410"/>
              <a:chOff x="11384219" y="1533525"/>
              <a:chExt cx="4573401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134471</xdr:colOff>
      <xdr:row>10</xdr:row>
      <xdr:rowOff>11206</xdr:rowOff>
    </xdr:from>
    <xdr:to>
      <xdr:col>22</xdr:col>
      <xdr:colOff>123263</xdr:colOff>
      <xdr:row>27</xdr:row>
      <xdr:rowOff>56029</xdr:rowOff>
    </xdr:to>
    <xdr:sp macro="" textlink="">
      <xdr:nvSpPr>
        <xdr:cNvPr id="4097" name="Freeform 29"/>
        <xdr:cNvSpPr>
          <a:spLocks/>
        </xdr:cNvSpPr>
      </xdr:nvSpPr>
      <xdr:spPr bwMode="auto">
        <a:xfrm>
          <a:off x="11833412" y="2185147"/>
          <a:ext cx="5468469" cy="3675529"/>
        </a:xfrm>
        <a:custGeom>
          <a:avLst/>
          <a:gdLst>
            <a:gd name="T0" fmla="*/ 838200 w 2457450"/>
            <a:gd name="T1" fmla="*/ 0 h 2133600"/>
            <a:gd name="T2" fmla="*/ 0 w 2457450"/>
            <a:gd name="T3" fmla="*/ 1390650 h 2133600"/>
            <a:gd name="T4" fmla="*/ 419100 w 2457450"/>
            <a:gd name="T5" fmla="*/ 2124075 h 2133600"/>
            <a:gd name="T6" fmla="*/ 847725 w 2457450"/>
            <a:gd name="T7" fmla="*/ 1400175 h 2133600"/>
            <a:gd name="T8" fmla="*/ 1228725 w 2457450"/>
            <a:gd name="T9" fmla="*/ 2133600 h 2133600"/>
            <a:gd name="T10" fmla="*/ 2038350 w 2457450"/>
            <a:gd name="T11" fmla="*/ 2114550 h 2133600"/>
            <a:gd name="T12" fmla="*/ 2457450 w 2457450"/>
            <a:gd name="T13" fmla="*/ 1371600 h 2133600"/>
            <a:gd name="T14" fmla="*/ 2066925 w 2457450"/>
            <a:gd name="T15" fmla="*/ 666750 h 2133600"/>
            <a:gd name="T16" fmla="*/ 1238250 w 2457450"/>
            <a:gd name="T17" fmla="*/ 676275 h 2133600"/>
            <a:gd name="T18" fmla="*/ 838200 w 2457450"/>
            <a:gd name="T19" fmla="*/ 0 h 2133600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0" t="0" r="r" b="b"/>
          <a:pathLst>
            <a:path w="2457450" h="2133600">
              <a:moveTo>
                <a:pt x="838200" y="0"/>
              </a:moveTo>
              <a:lnTo>
                <a:pt x="0" y="1390650"/>
              </a:lnTo>
              <a:lnTo>
                <a:pt x="419100" y="2124075"/>
              </a:lnTo>
              <a:lnTo>
                <a:pt x="847725" y="1400175"/>
              </a:lnTo>
              <a:lnTo>
                <a:pt x="1228725" y="2133600"/>
              </a:lnTo>
              <a:lnTo>
                <a:pt x="2038350" y="2114550"/>
              </a:lnTo>
              <a:lnTo>
                <a:pt x="2457450" y="1371600"/>
              </a:lnTo>
              <a:lnTo>
                <a:pt x="2066925" y="666750"/>
              </a:lnTo>
              <a:lnTo>
                <a:pt x="1238250" y="676275"/>
              </a:lnTo>
              <a:lnTo>
                <a:pt x="838200" y="0"/>
              </a:lnTo>
              <a:close/>
            </a:path>
          </a:pathLst>
        </a:custGeom>
        <a:noFill/>
        <a:ln w="25400">
          <a:solidFill>
            <a:srgbClr val="00B0F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M31" sqref="M31:M32"/>
    </sheetView>
  </sheetViews>
  <sheetFormatPr defaultRowHeight="15" x14ac:dyDescent="0.2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 x14ac:dyDescent="0.3">
      <c r="A1" t="s">
        <v>0</v>
      </c>
    </row>
    <row r="2" spans="1:20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26</v>
      </c>
      <c r="F2" s="41" t="s">
        <v>5</v>
      </c>
      <c r="G2" s="43" t="s">
        <v>6</v>
      </c>
      <c r="H2" s="22"/>
      <c r="I2" s="23"/>
      <c r="J2" s="31"/>
      <c r="K2" s="32" t="s">
        <v>21</v>
      </c>
      <c r="L2" s="33" t="s">
        <v>25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 x14ac:dyDescent="0.25">
      <c r="A3" s="36" t="s">
        <v>11</v>
      </c>
      <c r="B3" s="37"/>
      <c r="C3" s="37"/>
      <c r="D3" s="37"/>
      <c r="E3" s="37"/>
      <c r="F3" s="38"/>
      <c r="G3" s="39"/>
      <c r="H3" s="1"/>
      <c r="I3" s="1"/>
      <c r="J3" s="44">
        <v>1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5">
        <v>100</v>
      </c>
      <c r="Q3" s="57" t="s">
        <v>19</v>
      </c>
      <c r="R3" s="58">
        <v>1</v>
      </c>
      <c r="T3" s="21" t="s">
        <v>22</v>
      </c>
    </row>
    <row r="4" spans="1:20" ht="15.75" thickBot="1" x14ac:dyDescent="0.3">
      <c r="A4" s="25" t="s">
        <v>11</v>
      </c>
      <c r="B4" s="24"/>
      <c r="C4" s="24"/>
      <c r="D4" s="24"/>
      <c r="E4" s="24"/>
      <c r="F4" s="11"/>
      <c r="G4" s="26"/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13</v>
      </c>
      <c r="O4" s="47">
        <v>116</v>
      </c>
      <c r="P4" s="48">
        <v>109.237604307034</v>
      </c>
      <c r="Q4" s="59" t="s">
        <v>20</v>
      </c>
      <c r="R4" s="60">
        <v>1</v>
      </c>
      <c r="S4" s="9"/>
    </row>
    <row r="5" spans="1:20" x14ac:dyDescent="0.25">
      <c r="A5" s="25" t="s">
        <v>11</v>
      </c>
      <c r="B5" s="24"/>
      <c r="C5" s="24"/>
      <c r="D5" s="24"/>
      <c r="E5" s="24"/>
      <c r="F5" s="11"/>
      <c r="G5" s="26"/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0</v>
      </c>
      <c r="O5" s="47">
        <v>132</v>
      </c>
      <c r="P5" s="48">
        <v>100</v>
      </c>
      <c r="Q5" s="9"/>
      <c r="R5" s="9"/>
      <c r="S5" s="9"/>
      <c r="T5" s="17" t="s">
        <v>12</v>
      </c>
    </row>
    <row r="6" spans="1:20" x14ac:dyDescent="0.25">
      <c r="A6" s="25" t="s">
        <v>11</v>
      </c>
      <c r="B6" s="24"/>
      <c r="C6" s="24"/>
      <c r="D6" s="24"/>
      <c r="E6" s="24"/>
      <c r="F6" s="11"/>
      <c r="G6" s="26"/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9" t="s">
        <v>16</v>
      </c>
      <c r="O6" s="47">
        <v>148</v>
      </c>
      <c r="P6" s="48">
        <v>109.237604307034</v>
      </c>
      <c r="S6" s="9"/>
      <c r="T6" s="18" t="s">
        <v>14</v>
      </c>
    </row>
    <row r="7" spans="1:20" ht="15.75" thickBot="1" x14ac:dyDescent="0.3">
      <c r="A7" s="25" t="s">
        <v>11</v>
      </c>
      <c r="B7" s="24"/>
      <c r="C7" s="24"/>
      <c r="D7" s="24"/>
      <c r="E7" s="24"/>
      <c r="F7" s="11"/>
      <c r="G7" s="26"/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100</v>
      </c>
      <c r="O7" s="47">
        <v>148</v>
      </c>
      <c r="P7" s="48">
        <v>127.712812921102</v>
      </c>
      <c r="T7" s="19" t="s">
        <v>15</v>
      </c>
    </row>
    <row r="8" spans="1:20" ht="16.5" thickTop="1" thickBot="1" x14ac:dyDescent="0.3">
      <c r="A8" s="25" t="s">
        <v>11</v>
      </c>
      <c r="B8" s="24"/>
      <c r="C8" s="24"/>
      <c r="D8" s="24"/>
      <c r="E8" s="24"/>
      <c r="F8" s="11"/>
      <c r="G8" s="26"/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9" t="s">
        <v>18</v>
      </c>
      <c r="O8" s="47">
        <v>164</v>
      </c>
      <c r="P8" s="48">
        <v>136.95041722813599</v>
      </c>
      <c r="T8" s="20" t="s">
        <v>17</v>
      </c>
    </row>
    <row r="9" spans="1:20" ht="15.75" thickTop="1" x14ac:dyDescent="0.25">
      <c r="A9" s="25" t="s">
        <v>11</v>
      </c>
      <c r="B9" s="24"/>
      <c r="C9" s="24"/>
      <c r="D9" s="24"/>
      <c r="E9" s="24"/>
      <c r="F9" s="11"/>
      <c r="G9" s="26"/>
      <c r="I9" s="1"/>
      <c r="J9" s="44">
        <v>1</v>
      </c>
      <c r="K9" s="10">
        <v>20</v>
      </c>
      <c r="L9" s="5">
        <v>22</v>
      </c>
      <c r="M9" s="6">
        <v>0</v>
      </c>
      <c r="N9" s="3">
        <v>222</v>
      </c>
      <c r="O9" s="47">
        <v>164</v>
      </c>
      <c r="P9" s="48">
        <v>155.425625842204</v>
      </c>
      <c r="T9" s="7"/>
    </row>
    <row r="10" spans="1:20" x14ac:dyDescent="0.25">
      <c r="A10" s="25" t="s">
        <v>11</v>
      </c>
      <c r="B10" s="24"/>
      <c r="C10" s="24"/>
      <c r="D10" s="24"/>
      <c r="E10" s="24"/>
      <c r="F10" s="11"/>
      <c r="G10" s="26"/>
      <c r="I10" s="1"/>
      <c r="J10" s="44">
        <v>1</v>
      </c>
      <c r="K10" s="10">
        <v>21</v>
      </c>
      <c r="L10" s="5">
        <v>23</v>
      </c>
      <c r="M10" s="6">
        <v>1.0471975511966001</v>
      </c>
      <c r="N10" s="49" t="s">
        <v>27</v>
      </c>
      <c r="O10" s="47">
        <v>148</v>
      </c>
      <c r="P10" s="48">
        <v>164.66323014923799</v>
      </c>
    </row>
    <row r="11" spans="1:20" x14ac:dyDescent="0.25">
      <c r="A11" s="25" t="s">
        <v>11</v>
      </c>
      <c r="B11" s="24"/>
      <c r="C11" s="24"/>
      <c r="D11" s="24"/>
      <c r="E11" s="24"/>
      <c r="F11" s="11"/>
      <c r="G11" s="26"/>
      <c r="I11" s="1"/>
      <c r="J11" s="44">
        <v>1</v>
      </c>
      <c r="K11" s="10">
        <v>4</v>
      </c>
      <c r="L11" s="5">
        <v>40</v>
      </c>
      <c r="M11" s="6">
        <v>0</v>
      </c>
      <c r="N11" s="3">
        <v>16</v>
      </c>
      <c r="O11" s="47">
        <v>116</v>
      </c>
      <c r="P11" s="48">
        <v>127.712812921102</v>
      </c>
    </row>
    <row r="12" spans="1:20" x14ac:dyDescent="0.25">
      <c r="A12" s="25" t="s">
        <v>11</v>
      </c>
      <c r="B12" s="24"/>
      <c r="C12" s="24"/>
      <c r="D12" s="24"/>
      <c r="E12" s="24"/>
      <c r="F12" s="11"/>
      <c r="G12" s="26"/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7">
        <v>132</v>
      </c>
      <c r="P12" s="48">
        <v>136.95041722813599</v>
      </c>
    </row>
    <row r="13" spans="1:20" x14ac:dyDescent="0.25">
      <c r="A13" s="25" t="s">
        <v>11</v>
      </c>
      <c r="B13" s="24"/>
      <c r="C13" s="24"/>
      <c r="D13" s="24"/>
      <c r="E13" s="24"/>
      <c r="F13" s="11"/>
      <c r="G13" s="26"/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7">
        <v>132</v>
      </c>
      <c r="P13" s="48">
        <v>155.425625842204</v>
      </c>
    </row>
    <row r="14" spans="1:20" x14ac:dyDescent="0.25">
      <c r="A14" s="25" t="s">
        <v>11</v>
      </c>
      <c r="B14" s="24">
        <f>((ROUND($L14/10,0))-1)*4+MOD($L14,10)+((J14-1)*15)+$N$11</f>
        <v>25</v>
      </c>
      <c r="C14" s="24">
        <f t="shared" ref="C14:C23" si="0">((+O14*COS($N$3)-P14*SIN($N$3))*$R$3)+$N$7</f>
        <v>216</v>
      </c>
      <c r="D14" s="24">
        <f t="shared" ref="D14:D23" si="1">((O14*SIN($N$3)+P14*COS($N$3))*$R$4)+$N$9</f>
        <v>386.66323014923796</v>
      </c>
      <c r="E14" s="24">
        <f t="shared" ref="E14:E23" si="2">($M14/3.1416*180)+$N$5</f>
        <v>59.999859694228427</v>
      </c>
      <c r="F14" s="11">
        <v>4</v>
      </c>
      <c r="G14" s="26">
        <f t="shared" ref="G14:G23" si="3">IF($R$3*$R$4=-1,1,0)</f>
        <v>0</v>
      </c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7">
        <v>116</v>
      </c>
      <c r="P14" s="48">
        <v>164.66323014923799</v>
      </c>
    </row>
    <row r="15" spans="1:20" x14ac:dyDescent="0.25">
      <c r="A15" s="25" t="s">
        <v>11</v>
      </c>
      <c r="B15" s="24">
        <f t="shared" ref="B15:B25" si="4">((ROUND($L15/10,0))-1)*4+MOD($L15,10)+((J15-1)*15)+$N$11</f>
        <v>22</v>
      </c>
      <c r="C15" s="24">
        <f t="shared" si="0"/>
        <v>216</v>
      </c>
      <c r="D15" s="24">
        <f t="shared" si="1"/>
        <v>405.138438763306</v>
      </c>
      <c r="E15" s="24">
        <f t="shared" si="2"/>
        <v>0</v>
      </c>
      <c r="F15" s="11">
        <v>4</v>
      </c>
      <c r="G15" s="26">
        <f t="shared" si="3"/>
        <v>0</v>
      </c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7">
        <v>116</v>
      </c>
      <c r="P15" s="48">
        <v>183.138438763306</v>
      </c>
    </row>
    <row r="16" spans="1:20" x14ac:dyDescent="0.25">
      <c r="A16" s="25" t="s">
        <v>11</v>
      </c>
      <c r="B16" s="24">
        <f t="shared" si="4"/>
        <v>23</v>
      </c>
      <c r="C16" s="24">
        <f t="shared" si="0"/>
        <v>232</v>
      </c>
      <c r="D16" s="24">
        <f t="shared" si="1"/>
        <v>414.37604307033996</v>
      </c>
      <c r="E16" s="24">
        <f t="shared" si="2"/>
        <v>-59.999859694228427</v>
      </c>
      <c r="F16" s="11">
        <v>4</v>
      </c>
      <c r="G16" s="26">
        <f t="shared" si="3"/>
        <v>0</v>
      </c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7">
        <v>132</v>
      </c>
      <c r="P16" s="48">
        <v>192.37604307033999</v>
      </c>
    </row>
    <row r="17" spans="1:16" x14ac:dyDescent="0.25">
      <c r="A17" s="25" t="s">
        <v>11</v>
      </c>
      <c r="B17" s="24"/>
      <c r="C17" s="24"/>
      <c r="D17" s="24"/>
      <c r="E17" s="24"/>
      <c r="F17" s="11"/>
      <c r="G17" s="26"/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7">
        <v>100</v>
      </c>
      <c r="P17" s="48">
        <v>192.37604307033999</v>
      </c>
    </row>
    <row r="18" spans="1:16" x14ac:dyDescent="0.25">
      <c r="A18" s="25" t="s">
        <v>11</v>
      </c>
      <c r="B18" s="24"/>
      <c r="C18" s="24"/>
      <c r="D18" s="24"/>
      <c r="E18" s="24"/>
      <c r="F18" s="11"/>
      <c r="G18" s="26"/>
      <c r="I18" s="1"/>
      <c r="J18" s="44">
        <v>1</v>
      </c>
      <c r="K18" s="10">
        <v>11</v>
      </c>
      <c r="L18" s="5">
        <v>20</v>
      </c>
      <c r="M18" s="6">
        <v>0</v>
      </c>
      <c r="N18" s="4"/>
      <c r="O18" s="47">
        <v>84</v>
      </c>
      <c r="P18" s="48">
        <v>183.138438763306</v>
      </c>
    </row>
    <row r="19" spans="1:16" x14ac:dyDescent="0.25">
      <c r="A19" s="25" t="s">
        <v>11</v>
      </c>
      <c r="B19" s="24">
        <f t="shared" si="4"/>
        <v>26</v>
      </c>
      <c r="C19" s="24">
        <f t="shared" si="0"/>
        <v>200</v>
      </c>
      <c r="D19" s="24">
        <f t="shared" si="1"/>
        <v>377.425625842204</v>
      </c>
      <c r="E19" s="24">
        <f t="shared" si="2"/>
        <v>119.99971938845685</v>
      </c>
      <c r="F19" s="11">
        <v>4</v>
      </c>
      <c r="G19" s="26">
        <f t="shared" si="3"/>
        <v>0</v>
      </c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7">
        <v>100</v>
      </c>
      <c r="P19" s="48">
        <v>155.425625842204</v>
      </c>
    </row>
    <row r="20" spans="1:16" x14ac:dyDescent="0.25">
      <c r="A20" s="25" t="s">
        <v>11</v>
      </c>
      <c r="B20" s="24">
        <f t="shared" si="4"/>
        <v>21</v>
      </c>
      <c r="C20" s="24">
        <f t="shared" si="0"/>
        <v>184</v>
      </c>
      <c r="D20" s="24">
        <f t="shared" si="1"/>
        <v>386.66323014923796</v>
      </c>
      <c r="E20" s="24">
        <f t="shared" si="2"/>
        <v>59.999859694228427</v>
      </c>
      <c r="F20" s="11">
        <v>4</v>
      </c>
      <c r="G20" s="26">
        <f t="shared" si="3"/>
        <v>0</v>
      </c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7">
        <v>84</v>
      </c>
      <c r="P20" s="48">
        <v>164.66323014923799</v>
      </c>
    </row>
    <row r="21" spans="1:16" x14ac:dyDescent="0.25">
      <c r="A21" s="25" t="s">
        <v>11</v>
      </c>
      <c r="B21" s="24"/>
      <c r="C21" s="24"/>
      <c r="D21" s="24"/>
      <c r="E21" s="24"/>
      <c r="F21" s="11"/>
      <c r="G21" s="26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7">
        <v>68</v>
      </c>
      <c r="P21" s="48">
        <v>155.425625842204</v>
      </c>
    </row>
    <row r="22" spans="1:16" x14ac:dyDescent="0.25">
      <c r="A22" s="25" t="s">
        <v>11</v>
      </c>
      <c r="B22" s="24"/>
      <c r="C22" s="24"/>
      <c r="D22" s="24"/>
      <c r="E22" s="24"/>
      <c r="F22" s="11"/>
      <c r="G22" s="26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7">
        <v>68</v>
      </c>
      <c r="P22" s="48">
        <v>136.95041722813599</v>
      </c>
    </row>
    <row r="23" spans="1:16" x14ac:dyDescent="0.25">
      <c r="A23" s="25" t="s">
        <v>11</v>
      </c>
      <c r="B23" s="24">
        <f t="shared" si="4"/>
        <v>27</v>
      </c>
      <c r="C23" s="24">
        <f t="shared" si="0"/>
        <v>200</v>
      </c>
      <c r="D23" s="24">
        <f t="shared" si="1"/>
        <v>358.95041722813596</v>
      </c>
      <c r="E23" s="24">
        <f t="shared" si="2"/>
        <v>179.99957908268468</v>
      </c>
      <c r="F23" s="11">
        <v>4</v>
      </c>
      <c r="G23" s="26">
        <f t="shared" si="3"/>
        <v>0</v>
      </c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7">
        <v>100</v>
      </c>
      <c r="P23" s="48">
        <v>136.95041722813599</v>
      </c>
    </row>
    <row r="24" spans="1:16" x14ac:dyDescent="0.25">
      <c r="A24" s="25" t="s">
        <v>11</v>
      </c>
      <c r="B24" s="24"/>
      <c r="C24" s="24"/>
      <c r="D24" s="24"/>
      <c r="E24" s="24"/>
      <c r="F24" s="11"/>
      <c r="G24" s="26"/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7">
        <v>84</v>
      </c>
      <c r="P24" s="48">
        <v>127.712812921102</v>
      </c>
    </row>
    <row r="25" spans="1:16" ht="15.75" thickBot="1" x14ac:dyDescent="0.3">
      <c r="A25" s="27" t="s">
        <v>11</v>
      </c>
      <c r="B25" s="24"/>
      <c r="C25" s="28"/>
      <c r="D25" s="28"/>
      <c r="E25" s="28"/>
      <c r="F25" s="29"/>
      <c r="G25" s="30"/>
      <c r="I25" s="2"/>
      <c r="J25" s="44">
        <v>1</v>
      </c>
      <c r="K25" s="51">
        <v>16</v>
      </c>
      <c r="L25" s="52">
        <v>43</v>
      </c>
      <c r="M25" s="53">
        <v>3.14159265358979</v>
      </c>
      <c r="N25" s="54"/>
      <c r="O25" s="55">
        <v>84</v>
      </c>
      <c r="P25" s="56">
        <v>109.237604307034</v>
      </c>
    </row>
    <row r="26" spans="1:16" ht="45" customHeight="1" x14ac:dyDescent="0.25">
      <c r="J26" t="s">
        <v>24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N11" sqref="N11"/>
    </sheetView>
  </sheetViews>
  <sheetFormatPr defaultRowHeight="15" x14ac:dyDescent="0.2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 x14ac:dyDescent="0.3">
      <c r="A1" t="s">
        <v>0</v>
      </c>
    </row>
    <row r="2" spans="1:20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26</v>
      </c>
      <c r="F2" s="41" t="s">
        <v>5</v>
      </c>
      <c r="G2" s="43" t="s">
        <v>6</v>
      </c>
      <c r="H2" s="22"/>
      <c r="I2" s="23"/>
      <c r="J2" s="31"/>
      <c r="K2" s="32" t="s">
        <v>21</v>
      </c>
      <c r="L2" s="33" t="s">
        <v>25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 x14ac:dyDescent="0.25">
      <c r="A3" s="36" t="s">
        <v>11</v>
      </c>
      <c r="B3" s="24">
        <f t="shared" ref="B3:B13" si="0">((ROUND($L3/10,0))-1)*4+MOD($L3,10)+((J3-1)*15)+$N$11</f>
        <v>32</v>
      </c>
      <c r="C3" s="37">
        <f>((+O3*COS($N$3)-P3*SIN($N$3))*$R$3)+$N$7</f>
        <v>300</v>
      </c>
      <c r="D3" s="37">
        <f>((O3*SIN($N$3)+P3*COS($N$3))*$R$4)+$N$9</f>
        <v>322</v>
      </c>
      <c r="E3" s="37">
        <f>($M3/3.1416*180)+$N$5</f>
        <v>0</v>
      </c>
      <c r="F3" s="38">
        <v>4</v>
      </c>
      <c r="G3" s="39">
        <f>IF($R$3*$R$4=-1,1,0)</f>
        <v>0</v>
      </c>
      <c r="H3" s="1"/>
      <c r="I3" s="1"/>
      <c r="J3" s="44">
        <v>1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5">
        <v>100</v>
      </c>
      <c r="Q3" s="57" t="s">
        <v>19</v>
      </c>
      <c r="R3" s="58">
        <v>1</v>
      </c>
      <c r="T3" s="21" t="s">
        <v>22</v>
      </c>
    </row>
    <row r="4" spans="1:20" ht="15.75" thickBot="1" x14ac:dyDescent="0.3">
      <c r="A4" s="25" t="s">
        <v>11</v>
      </c>
      <c r="B4" s="24">
        <f t="shared" si="0"/>
        <v>33</v>
      </c>
      <c r="C4" s="24">
        <f t="shared" ref="C4:C13" si="1">((+O4*COS($N$3)-P4*SIN($N$3))*$R$3)+$N$7</f>
        <v>316</v>
      </c>
      <c r="D4" s="24">
        <f t="shared" ref="D4:D13" si="2">((O4*SIN($N$3)+P4*COS($N$3))*$R$4)+$N$9</f>
        <v>331.23760430703402</v>
      </c>
      <c r="E4" s="24">
        <f t="shared" ref="E4:E13" si="3">($M4/3.1416*180)+$N$5</f>
        <v>-59.999859694228427</v>
      </c>
      <c r="F4" s="11">
        <v>4</v>
      </c>
      <c r="G4" s="26">
        <f t="shared" ref="G4:G13" si="4">IF($R$3*$R$4=-1,1,0)</f>
        <v>0</v>
      </c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13</v>
      </c>
      <c r="O4" s="47">
        <v>116</v>
      </c>
      <c r="P4" s="48">
        <v>109.237604307034</v>
      </c>
      <c r="Q4" s="59" t="s">
        <v>20</v>
      </c>
      <c r="R4" s="60">
        <v>1</v>
      </c>
      <c r="S4" s="9"/>
    </row>
    <row r="5" spans="1:20" x14ac:dyDescent="0.25">
      <c r="A5" s="25" t="s">
        <v>11</v>
      </c>
      <c r="B5" s="24">
        <f t="shared" si="0"/>
        <v>34</v>
      </c>
      <c r="C5" s="24">
        <f t="shared" si="1"/>
        <v>332</v>
      </c>
      <c r="D5" s="24">
        <f t="shared" si="2"/>
        <v>322</v>
      </c>
      <c r="E5" s="24">
        <f t="shared" si="3"/>
        <v>-119.99971938845685</v>
      </c>
      <c r="F5" s="11">
        <v>4</v>
      </c>
      <c r="G5" s="26">
        <f t="shared" si="4"/>
        <v>0</v>
      </c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0</v>
      </c>
      <c r="O5" s="47">
        <v>132</v>
      </c>
      <c r="P5" s="48">
        <v>100</v>
      </c>
      <c r="Q5" s="9"/>
      <c r="R5" s="9"/>
      <c r="S5" s="9"/>
      <c r="T5" s="17" t="s">
        <v>12</v>
      </c>
    </row>
    <row r="6" spans="1:20" x14ac:dyDescent="0.25">
      <c r="A6" s="25" t="s">
        <v>11</v>
      </c>
      <c r="B6" s="24">
        <f t="shared" si="0"/>
        <v>35</v>
      </c>
      <c r="C6" s="24">
        <f t="shared" si="1"/>
        <v>348</v>
      </c>
      <c r="D6" s="24">
        <f t="shared" si="2"/>
        <v>331.23760430703402</v>
      </c>
      <c r="E6" s="24">
        <f t="shared" si="3"/>
        <v>-59.999859694228427</v>
      </c>
      <c r="F6" s="11">
        <v>4</v>
      </c>
      <c r="G6" s="26">
        <f t="shared" si="4"/>
        <v>0</v>
      </c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9" t="s">
        <v>16</v>
      </c>
      <c r="O6" s="47">
        <v>148</v>
      </c>
      <c r="P6" s="48">
        <v>109.237604307034</v>
      </c>
      <c r="S6" s="9"/>
      <c r="T6" s="18" t="s">
        <v>14</v>
      </c>
    </row>
    <row r="7" spans="1:20" ht="15.75" thickBot="1" x14ac:dyDescent="0.3">
      <c r="A7" s="25" t="s">
        <v>11</v>
      </c>
      <c r="B7" s="24">
        <f t="shared" si="0"/>
        <v>36</v>
      </c>
      <c r="C7" s="24">
        <f t="shared" si="1"/>
        <v>348</v>
      </c>
      <c r="D7" s="24">
        <f t="shared" si="2"/>
        <v>349.712812921102</v>
      </c>
      <c r="E7" s="24">
        <f t="shared" si="3"/>
        <v>0</v>
      </c>
      <c r="F7" s="11">
        <v>4</v>
      </c>
      <c r="G7" s="26">
        <f t="shared" si="4"/>
        <v>0</v>
      </c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200</v>
      </c>
      <c r="O7" s="47">
        <v>148</v>
      </c>
      <c r="P7" s="48">
        <v>127.712812921102</v>
      </c>
      <c r="T7" s="19" t="s">
        <v>15</v>
      </c>
    </row>
    <row r="8" spans="1:20" ht="16.5" thickTop="1" thickBot="1" x14ac:dyDescent="0.3">
      <c r="A8" s="25" t="s">
        <v>11</v>
      </c>
      <c r="B8" s="24">
        <f t="shared" si="0"/>
        <v>37</v>
      </c>
      <c r="C8" s="24">
        <f t="shared" si="1"/>
        <v>364</v>
      </c>
      <c r="D8" s="24">
        <f t="shared" si="2"/>
        <v>358.95041722813596</v>
      </c>
      <c r="E8" s="24">
        <f t="shared" si="3"/>
        <v>-59.999859694228427</v>
      </c>
      <c r="F8" s="11">
        <v>4</v>
      </c>
      <c r="G8" s="26">
        <f t="shared" si="4"/>
        <v>0</v>
      </c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9" t="s">
        <v>18</v>
      </c>
      <c r="O8" s="47">
        <v>164</v>
      </c>
      <c r="P8" s="48">
        <v>136.95041722813599</v>
      </c>
      <c r="T8" s="20" t="s">
        <v>17</v>
      </c>
    </row>
    <row r="9" spans="1:20" ht="15.75" thickTop="1" x14ac:dyDescent="0.25">
      <c r="A9" s="25" t="s">
        <v>11</v>
      </c>
      <c r="B9" s="24"/>
      <c r="C9" s="24"/>
      <c r="D9" s="24"/>
      <c r="E9" s="24"/>
      <c r="F9" s="11"/>
      <c r="G9" s="26"/>
      <c r="I9" s="1"/>
      <c r="J9" s="44">
        <v>1</v>
      </c>
      <c r="K9" s="10">
        <v>20</v>
      </c>
      <c r="L9" s="5">
        <v>22</v>
      </c>
      <c r="M9" s="6">
        <v>0</v>
      </c>
      <c r="N9" s="3">
        <v>222</v>
      </c>
      <c r="O9" s="47">
        <v>164</v>
      </c>
      <c r="P9" s="48">
        <v>155.425625842204</v>
      </c>
      <c r="T9" s="7"/>
    </row>
    <row r="10" spans="1:20" x14ac:dyDescent="0.25">
      <c r="A10" s="25" t="s">
        <v>11</v>
      </c>
      <c r="B10" s="24"/>
      <c r="C10" s="24"/>
      <c r="D10" s="24"/>
      <c r="E10" s="24"/>
      <c r="F10" s="11"/>
      <c r="G10" s="26"/>
      <c r="I10" s="1"/>
      <c r="J10" s="44">
        <v>1</v>
      </c>
      <c r="K10" s="10">
        <v>21</v>
      </c>
      <c r="L10" s="5">
        <v>23</v>
      </c>
      <c r="M10" s="6">
        <v>1.0471975511966001</v>
      </c>
      <c r="N10" s="49" t="s">
        <v>27</v>
      </c>
      <c r="O10" s="47">
        <v>148</v>
      </c>
      <c r="P10" s="48">
        <v>164.66323014923799</v>
      </c>
    </row>
    <row r="11" spans="1:20" x14ac:dyDescent="0.25">
      <c r="A11" s="25" t="s">
        <v>11</v>
      </c>
      <c r="B11" s="24">
        <f t="shared" si="0"/>
        <v>44</v>
      </c>
      <c r="C11" s="24">
        <f t="shared" si="1"/>
        <v>316</v>
      </c>
      <c r="D11" s="24">
        <f t="shared" si="2"/>
        <v>349.712812921102</v>
      </c>
      <c r="E11" s="24">
        <f t="shared" si="3"/>
        <v>0</v>
      </c>
      <c r="F11" s="11">
        <v>4</v>
      </c>
      <c r="G11" s="26">
        <f t="shared" si="4"/>
        <v>0</v>
      </c>
      <c r="I11" s="1"/>
      <c r="J11" s="44">
        <v>1</v>
      </c>
      <c r="K11" s="10">
        <v>4</v>
      </c>
      <c r="L11" s="5">
        <v>40</v>
      </c>
      <c r="M11" s="6">
        <v>0</v>
      </c>
      <c r="N11" s="3">
        <v>32</v>
      </c>
      <c r="O11" s="47">
        <v>116</v>
      </c>
      <c r="P11" s="48">
        <v>127.712812921102</v>
      </c>
    </row>
    <row r="12" spans="1:20" x14ac:dyDescent="0.25">
      <c r="A12" s="25" t="s">
        <v>11</v>
      </c>
      <c r="B12" s="24">
        <f t="shared" si="0"/>
        <v>45</v>
      </c>
      <c r="C12" s="24">
        <f t="shared" si="1"/>
        <v>332</v>
      </c>
      <c r="D12" s="24">
        <f t="shared" si="2"/>
        <v>358.95041722813596</v>
      </c>
      <c r="E12" s="24">
        <f t="shared" si="3"/>
        <v>-59.999859694228427</v>
      </c>
      <c r="F12" s="11">
        <v>4</v>
      </c>
      <c r="G12" s="26">
        <f t="shared" si="4"/>
        <v>0</v>
      </c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7">
        <v>132</v>
      </c>
      <c r="P12" s="48">
        <v>136.95041722813599</v>
      </c>
    </row>
    <row r="13" spans="1:20" x14ac:dyDescent="0.25">
      <c r="A13" s="25" t="s">
        <v>11</v>
      </c>
      <c r="B13" s="24">
        <f t="shared" si="0"/>
        <v>40</v>
      </c>
      <c r="C13" s="24">
        <f t="shared" si="1"/>
        <v>332</v>
      </c>
      <c r="D13" s="24">
        <f t="shared" si="2"/>
        <v>377.425625842204</v>
      </c>
      <c r="E13" s="24">
        <f t="shared" si="3"/>
        <v>0</v>
      </c>
      <c r="F13" s="11">
        <v>4</v>
      </c>
      <c r="G13" s="26">
        <f t="shared" si="4"/>
        <v>0</v>
      </c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7">
        <v>132</v>
      </c>
      <c r="P13" s="48">
        <v>155.425625842204</v>
      </c>
    </row>
    <row r="14" spans="1:20" x14ac:dyDescent="0.25">
      <c r="A14" s="25" t="s">
        <v>11</v>
      </c>
      <c r="B14" s="24"/>
      <c r="C14" s="24"/>
      <c r="D14" s="24"/>
      <c r="E14" s="24"/>
      <c r="F14" s="11"/>
      <c r="G14" s="26"/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7">
        <v>116</v>
      </c>
      <c r="P14" s="48">
        <v>164.66323014923799</v>
      </c>
    </row>
    <row r="15" spans="1:20" x14ac:dyDescent="0.25">
      <c r="A15" s="25" t="s">
        <v>11</v>
      </c>
      <c r="B15" s="24"/>
      <c r="C15" s="24"/>
      <c r="D15" s="24"/>
      <c r="E15" s="24"/>
      <c r="F15" s="11"/>
      <c r="G15" s="26"/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7">
        <v>116</v>
      </c>
      <c r="P15" s="48">
        <v>183.138438763306</v>
      </c>
    </row>
    <row r="16" spans="1:20" x14ac:dyDescent="0.25">
      <c r="A16" s="25" t="s">
        <v>11</v>
      </c>
      <c r="B16" s="24"/>
      <c r="C16" s="24"/>
      <c r="D16" s="24"/>
      <c r="E16" s="24"/>
      <c r="F16" s="11"/>
      <c r="G16" s="26"/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7">
        <v>132</v>
      </c>
      <c r="P16" s="48">
        <v>192.37604307033999</v>
      </c>
    </row>
    <row r="17" spans="1:16" x14ac:dyDescent="0.25">
      <c r="A17" s="25" t="s">
        <v>11</v>
      </c>
      <c r="B17" s="24"/>
      <c r="C17" s="24"/>
      <c r="D17" s="24"/>
      <c r="E17" s="24"/>
      <c r="F17" s="11"/>
      <c r="G17" s="26"/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7">
        <v>100</v>
      </c>
      <c r="P17" s="48">
        <v>192.37604307033999</v>
      </c>
    </row>
    <row r="18" spans="1:16" x14ac:dyDescent="0.25">
      <c r="A18" s="25" t="s">
        <v>11</v>
      </c>
      <c r="B18" s="24"/>
      <c r="C18" s="24"/>
      <c r="D18" s="24"/>
      <c r="E18" s="24"/>
      <c r="F18" s="11"/>
      <c r="G18" s="26"/>
      <c r="I18" s="1"/>
      <c r="J18" s="44">
        <v>1</v>
      </c>
      <c r="K18" s="10">
        <v>11</v>
      </c>
      <c r="L18" s="5">
        <v>20</v>
      </c>
      <c r="M18" s="6">
        <v>0</v>
      </c>
      <c r="N18" s="4"/>
      <c r="O18" s="47">
        <v>84</v>
      </c>
      <c r="P18" s="48">
        <v>183.138438763306</v>
      </c>
    </row>
    <row r="19" spans="1:16" x14ac:dyDescent="0.25">
      <c r="A19" s="25" t="s">
        <v>11</v>
      </c>
      <c r="B19" s="24"/>
      <c r="C19" s="24"/>
      <c r="D19" s="24"/>
      <c r="E19" s="24"/>
      <c r="F19" s="11"/>
      <c r="G19" s="26"/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7">
        <v>100</v>
      </c>
      <c r="P19" s="48">
        <v>155.425625842204</v>
      </c>
    </row>
    <row r="20" spans="1:16" x14ac:dyDescent="0.25">
      <c r="A20" s="25" t="s">
        <v>11</v>
      </c>
      <c r="B20" s="24"/>
      <c r="C20" s="24"/>
      <c r="D20" s="24"/>
      <c r="E20" s="24"/>
      <c r="F20" s="11"/>
      <c r="G20" s="26"/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7">
        <v>84</v>
      </c>
      <c r="P20" s="48">
        <v>164.66323014923799</v>
      </c>
    </row>
    <row r="21" spans="1:16" x14ac:dyDescent="0.25">
      <c r="A21" s="25" t="s">
        <v>11</v>
      </c>
      <c r="B21" s="24"/>
      <c r="C21" s="24"/>
      <c r="D21" s="24"/>
      <c r="E21" s="24"/>
      <c r="F21" s="11"/>
      <c r="G21" s="26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7">
        <v>68</v>
      </c>
      <c r="P21" s="48">
        <v>155.425625842204</v>
      </c>
    </row>
    <row r="22" spans="1:16" x14ac:dyDescent="0.25">
      <c r="A22" s="25" t="s">
        <v>11</v>
      </c>
      <c r="B22" s="24"/>
      <c r="C22" s="24"/>
      <c r="D22" s="24"/>
      <c r="E22" s="24"/>
      <c r="F22" s="11"/>
      <c r="G22" s="26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7">
        <v>68</v>
      </c>
      <c r="P22" s="48">
        <v>136.95041722813599</v>
      </c>
    </row>
    <row r="23" spans="1:16" x14ac:dyDescent="0.25">
      <c r="A23" s="25" t="s">
        <v>11</v>
      </c>
      <c r="B23" s="24"/>
      <c r="C23" s="24"/>
      <c r="D23" s="24"/>
      <c r="E23" s="24"/>
      <c r="F23" s="11"/>
      <c r="G23" s="26"/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7">
        <v>100</v>
      </c>
      <c r="P23" s="48">
        <v>136.95041722813599</v>
      </c>
    </row>
    <row r="24" spans="1:16" x14ac:dyDescent="0.25">
      <c r="A24" s="25" t="s">
        <v>11</v>
      </c>
      <c r="B24" s="24"/>
      <c r="C24" s="24"/>
      <c r="D24" s="24"/>
      <c r="E24" s="24"/>
      <c r="F24" s="11"/>
      <c r="G24" s="26"/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7">
        <v>84</v>
      </c>
      <c r="P24" s="48">
        <v>127.712812921102</v>
      </c>
    </row>
    <row r="25" spans="1:16" ht="15.75" thickBot="1" x14ac:dyDescent="0.3">
      <c r="A25" s="27" t="s">
        <v>11</v>
      </c>
      <c r="B25" s="28"/>
      <c r="C25" s="28"/>
      <c r="D25" s="28"/>
      <c r="E25" s="28"/>
      <c r="F25" s="29"/>
      <c r="G25" s="30"/>
      <c r="I25" s="2"/>
      <c r="J25" s="44">
        <v>1</v>
      </c>
      <c r="K25" s="51">
        <v>16</v>
      </c>
      <c r="L25" s="52">
        <v>43</v>
      </c>
      <c r="M25" s="53">
        <v>3.14159265358979</v>
      </c>
      <c r="N25" s="54"/>
      <c r="O25" s="55">
        <v>84</v>
      </c>
      <c r="P25" s="56">
        <v>109.237604307034</v>
      </c>
    </row>
    <row r="26" spans="1:16" ht="45" customHeight="1" x14ac:dyDescent="0.25">
      <c r="J26" t="s">
        <v>24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zoomScale="85" zoomScaleNormal="85" workbookViewId="0">
      <selection activeCell="N8" sqref="N8"/>
    </sheetView>
  </sheetViews>
  <sheetFormatPr defaultRowHeight="15" x14ac:dyDescent="0.2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 x14ac:dyDescent="0.3">
      <c r="A1" t="s">
        <v>0</v>
      </c>
    </row>
    <row r="2" spans="1:20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26</v>
      </c>
      <c r="F2" s="41" t="s">
        <v>5</v>
      </c>
      <c r="G2" s="43" t="s">
        <v>6</v>
      </c>
      <c r="H2" s="22"/>
      <c r="I2" s="23"/>
      <c r="J2" s="31"/>
      <c r="K2" s="32" t="s">
        <v>21</v>
      </c>
      <c r="L2" s="33" t="s">
        <v>25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 x14ac:dyDescent="0.25">
      <c r="A3" s="36"/>
      <c r="B3" s="37"/>
      <c r="C3" s="37"/>
      <c r="D3" s="37"/>
      <c r="E3" s="37"/>
      <c r="F3" s="38"/>
      <c r="G3" s="39"/>
      <c r="H3" s="1"/>
      <c r="I3" s="1"/>
      <c r="J3" s="44">
        <v>1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5">
        <v>100</v>
      </c>
      <c r="Q3" s="57" t="s">
        <v>19</v>
      </c>
      <c r="R3" s="58">
        <v>1</v>
      </c>
      <c r="T3" s="21" t="s">
        <v>22</v>
      </c>
    </row>
    <row r="4" spans="1:20" ht="15.75" thickBot="1" x14ac:dyDescent="0.3">
      <c r="A4" s="25"/>
      <c r="B4" s="24"/>
      <c r="C4" s="24"/>
      <c r="D4" s="24"/>
      <c r="E4" s="24"/>
      <c r="F4" s="11"/>
      <c r="G4" s="26"/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13</v>
      </c>
      <c r="O4" s="47">
        <v>116</v>
      </c>
      <c r="P4" s="48">
        <v>109.237604307034</v>
      </c>
      <c r="Q4" s="59" t="s">
        <v>20</v>
      </c>
      <c r="R4" s="60">
        <v>1</v>
      </c>
      <c r="S4" s="9"/>
    </row>
    <row r="5" spans="1:20" x14ac:dyDescent="0.25">
      <c r="A5" s="25"/>
      <c r="B5" s="24"/>
      <c r="C5" s="24"/>
      <c r="D5" s="24"/>
      <c r="E5" s="24"/>
      <c r="F5" s="11"/>
      <c r="G5" s="26"/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0</v>
      </c>
      <c r="O5" s="47">
        <v>132</v>
      </c>
      <c r="P5" s="48">
        <v>100</v>
      </c>
      <c r="Q5" s="9"/>
      <c r="R5" s="9"/>
      <c r="S5" s="9"/>
      <c r="T5" s="17" t="s">
        <v>12</v>
      </c>
    </row>
    <row r="6" spans="1:20" x14ac:dyDescent="0.25">
      <c r="A6" s="25"/>
      <c r="B6" s="24"/>
      <c r="C6" s="24"/>
      <c r="D6" s="24"/>
      <c r="E6" s="24"/>
      <c r="F6" s="11"/>
      <c r="G6" s="26"/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9" t="s">
        <v>16</v>
      </c>
      <c r="O6" s="47">
        <v>148</v>
      </c>
      <c r="P6" s="48">
        <v>109.237604307034</v>
      </c>
      <c r="S6" s="9"/>
      <c r="T6" s="18" t="s">
        <v>14</v>
      </c>
    </row>
    <row r="7" spans="1:20" ht="15.75" thickBot="1" x14ac:dyDescent="0.3">
      <c r="A7" s="25"/>
      <c r="B7" s="24"/>
      <c r="C7" s="24"/>
      <c r="D7" s="24"/>
      <c r="E7" s="24"/>
      <c r="F7" s="11"/>
      <c r="G7" s="26"/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350</v>
      </c>
      <c r="O7" s="47">
        <v>148</v>
      </c>
      <c r="P7" s="48">
        <v>127.712812921102</v>
      </c>
      <c r="T7" s="19" t="s">
        <v>15</v>
      </c>
    </row>
    <row r="8" spans="1:20" ht="16.5" thickTop="1" thickBot="1" x14ac:dyDescent="0.3">
      <c r="A8" s="25"/>
      <c r="B8" s="24"/>
      <c r="C8" s="24"/>
      <c r="D8" s="24"/>
      <c r="E8" s="24"/>
      <c r="F8" s="11"/>
      <c r="G8" s="26"/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9" t="s">
        <v>18</v>
      </c>
      <c r="O8" s="47">
        <v>164</v>
      </c>
      <c r="P8" s="48">
        <v>136.95041722813599</v>
      </c>
      <c r="T8" s="20" t="s">
        <v>17</v>
      </c>
    </row>
    <row r="9" spans="1:20" ht="15.75" thickTop="1" x14ac:dyDescent="0.25">
      <c r="A9" s="25"/>
      <c r="B9" s="24"/>
      <c r="C9" s="24"/>
      <c r="D9" s="24"/>
      <c r="E9" s="24"/>
      <c r="F9" s="11"/>
      <c r="G9" s="26"/>
      <c r="I9" s="1"/>
      <c r="J9" s="44">
        <v>1</v>
      </c>
      <c r="K9" s="10">
        <v>20</v>
      </c>
      <c r="L9" s="5">
        <v>22</v>
      </c>
      <c r="M9" s="6">
        <v>0</v>
      </c>
      <c r="N9" s="3">
        <v>222</v>
      </c>
      <c r="O9" s="47">
        <v>164</v>
      </c>
      <c r="P9" s="48">
        <v>155.425625842204</v>
      </c>
      <c r="T9" s="7"/>
    </row>
    <row r="10" spans="1:20" x14ac:dyDescent="0.25">
      <c r="A10" s="25"/>
      <c r="B10" s="24"/>
      <c r="C10" s="24"/>
      <c r="D10" s="24"/>
      <c r="E10" s="24"/>
      <c r="F10" s="11"/>
      <c r="G10" s="26"/>
      <c r="I10" s="1"/>
      <c r="J10" s="44">
        <v>1</v>
      </c>
      <c r="K10" s="10">
        <v>21</v>
      </c>
      <c r="L10" s="5">
        <v>23</v>
      </c>
      <c r="M10" s="6">
        <v>1.0471975511966001</v>
      </c>
      <c r="N10" s="49" t="s">
        <v>27</v>
      </c>
      <c r="O10" s="47">
        <v>148</v>
      </c>
      <c r="P10" s="48">
        <v>164.66323014923799</v>
      </c>
    </row>
    <row r="11" spans="1:20" x14ac:dyDescent="0.25">
      <c r="A11" s="25"/>
      <c r="B11" s="24"/>
      <c r="C11" s="24"/>
      <c r="D11" s="24"/>
      <c r="E11" s="24"/>
      <c r="F11" s="11"/>
      <c r="G11" s="26"/>
      <c r="I11" s="1"/>
      <c r="J11" s="44">
        <v>1</v>
      </c>
      <c r="K11" s="10">
        <v>4</v>
      </c>
      <c r="L11" s="5">
        <v>40</v>
      </c>
      <c r="M11" s="6">
        <v>0</v>
      </c>
      <c r="N11" s="3">
        <v>0</v>
      </c>
      <c r="O11" s="47">
        <v>116</v>
      </c>
      <c r="P11" s="48">
        <v>127.712812921102</v>
      </c>
    </row>
    <row r="12" spans="1:20" x14ac:dyDescent="0.25">
      <c r="A12" s="25" t="s">
        <v>11</v>
      </c>
      <c r="B12" s="24">
        <f t="shared" ref="B12:B24" si="0">((ROUND($L12/10,0))-1)*4+MOD($L12,10)+((J12-1)*15)+$N$11</f>
        <v>13</v>
      </c>
      <c r="C12" s="24">
        <f t="shared" ref="C12:C24" si="1">((+O12*COS($N$3)-P12*SIN($N$3))*$R$3)+$N$7</f>
        <v>482</v>
      </c>
      <c r="D12" s="24">
        <f t="shared" ref="D12:D24" si="2">((O12*SIN($N$3)+P12*COS($N$3))*$R$4)+$N$9</f>
        <v>358.95041722813596</v>
      </c>
      <c r="E12" s="24">
        <f t="shared" ref="E12:E24" si="3">($M12/3.1416*180)+$N$5</f>
        <v>-59.999859694228427</v>
      </c>
      <c r="F12" s="11">
        <v>4</v>
      </c>
      <c r="G12" s="26">
        <f t="shared" ref="G12:G24" si="4">IF($R$3*$R$4=-1,1,0)</f>
        <v>0</v>
      </c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7">
        <v>132</v>
      </c>
      <c r="P12" s="48">
        <v>136.95041722813599</v>
      </c>
    </row>
    <row r="13" spans="1:20" x14ac:dyDescent="0.25">
      <c r="A13" s="25" t="s">
        <v>11</v>
      </c>
      <c r="B13" s="24">
        <f t="shared" si="0"/>
        <v>8</v>
      </c>
      <c r="C13" s="24">
        <f t="shared" si="1"/>
        <v>482</v>
      </c>
      <c r="D13" s="24">
        <f t="shared" si="2"/>
        <v>377.425625842204</v>
      </c>
      <c r="E13" s="24">
        <f t="shared" si="3"/>
        <v>0</v>
      </c>
      <c r="F13" s="11">
        <v>4</v>
      </c>
      <c r="G13" s="26">
        <f t="shared" si="4"/>
        <v>0</v>
      </c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7">
        <v>132</v>
      </c>
      <c r="P13" s="48">
        <v>155.425625842204</v>
      </c>
    </row>
    <row r="14" spans="1:20" x14ac:dyDescent="0.25">
      <c r="A14" s="25" t="s">
        <v>11</v>
      </c>
      <c r="B14" s="24">
        <f t="shared" si="0"/>
        <v>9</v>
      </c>
      <c r="C14" s="24">
        <f t="shared" si="1"/>
        <v>466</v>
      </c>
      <c r="D14" s="24">
        <f t="shared" si="2"/>
        <v>386.66323014923796</v>
      </c>
      <c r="E14" s="24">
        <f t="shared" si="3"/>
        <v>59.999859694228427</v>
      </c>
      <c r="F14" s="11">
        <v>4</v>
      </c>
      <c r="G14" s="26">
        <f t="shared" si="4"/>
        <v>0</v>
      </c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7">
        <v>116</v>
      </c>
      <c r="P14" s="48">
        <v>164.66323014923799</v>
      </c>
    </row>
    <row r="15" spans="1:20" x14ac:dyDescent="0.25">
      <c r="A15" s="25" t="s">
        <v>11</v>
      </c>
      <c r="B15" s="24">
        <f t="shared" si="0"/>
        <v>6</v>
      </c>
      <c r="C15" s="24">
        <f t="shared" si="1"/>
        <v>466</v>
      </c>
      <c r="D15" s="24">
        <f t="shared" si="2"/>
        <v>405.138438763306</v>
      </c>
      <c r="E15" s="24">
        <f t="shared" si="3"/>
        <v>0</v>
      </c>
      <c r="F15" s="11">
        <v>4</v>
      </c>
      <c r="G15" s="26">
        <f t="shared" si="4"/>
        <v>0</v>
      </c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7">
        <v>116</v>
      </c>
      <c r="P15" s="48">
        <v>183.138438763306</v>
      </c>
    </row>
    <row r="16" spans="1:20" x14ac:dyDescent="0.25">
      <c r="A16" s="25"/>
      <c r="B16" s="24"/>
      <c r="C16" s="24"/>
      <c r="D16" s="24"/>
      <c r="E16" s="24"/>
      <c r="F16" s="11"/>
      <c r="G16" s="26"/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7">
        <v>132</v>
      </c>
      <c r="P16" s="48">
        <v>192.37604307033999</v>
      </c>
    </row>
    <row r="17" spans="1:16" x14ac:dyDescent="0.25">
      <c r="A17" s="25"/>
      <c r="B17" s="24"/>
      <c r="C17" s="24"/>
      <c r="D17" s="24"/>
      <c r="E17" s="24"/>
      <c r="F17" s="11"/>
      <c r="G17" s="26"/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7">
        <v>100</v>
      </c>
      <c r="P17" s="48">
        <v>192.37604307033999</v>
      </c>
    </row>
    <row r="18" spans="1:16" x14ac:dyDescent="0.25">
      <c r="A18" s="25"/>
      <c r="B18" s="24"/>
      <c r="C18" s="24"/>
      <c r="D18" s="24"/>
      <c r="E18" s="24"/>
      <c r="F18" s="11"/>
      <c r="G18" s="26"/>
      <c r="I18" s="1"/>
      <c r="J18" s="44">
        <v>1</v>
      </c>
      <c r="K18" s="10">
        <v>11</v>
      </c>
      <c r="L18" s="5">
        <v>20</v>
      </c>
      <c r="M18" s="6">
        <v>0</v>
      </c>
      <c r="N18" s="4"/>
      <c r="O18" s="47">
        <v>84</v>
      </c>
      <c r="P18" s="48">
        <v>183.138438763306</v>
      </c>
    </row>
    <row r="19" spans="1:16" x14ac:dyDescent="0.25">
      <c r="A19" s="25" t="s">
        <v>11</v>
      </c>
      <c r="B19" s="24">
        <f t="shared" si="0"/>
        <v>10</v>
      </c>
      <c r="C19" s="24">
        <f t="shared" si="1"/>
        <v>450</v>
      </c>
      <c r="D19" s="24">
        <f t="shared" si="2"/>
        <v>377.425625842204</v>
      </c>
      <c r="E19" s="24">
        <f t="shared" si="3"/>
        <v>119.99971938845685</v>
      </c>
      <c r="F19" s="11">
        <v>4</v>
      </c>
      <c r="G19" s="26">
        <f t="shared" si="4"/>
        <v>0</v>
      </c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7">
        <v>100</v>
      </c>
      <c r="P19" s="48">
        <v>155.425625842204</v>
      </c>
    </row>
    <row r="20" spans="1:16" x14ac:dyDescent="0.25">
      <c r="A20" s="25" t="s">
        <v>11</v>
      </c>
      <c r="B20" s="24">
        <f t="shared" si="0"/>
        <v>5</v>
      </c>
      <c r="C20" s="24">
        <f t="shared" si="1"/>
        <v>434</v>
      </c>
      <c r="D20" s="24">
        <f t="shared" si="2"/>
        <v>386.66323014923796</v>
      </c>
      <c r="E20" s="24">
        <f t="shared" si="3"/>
        <v>59.999859694228427</v>
      </c>
      <c r="F20" s="11">
        <v>4</v>
      </c>
      <c r="G20" s="26">
        <f t="shared" si="4"/>
        <v>0</v>
      </c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7">
        <v>84</v>
      </c>
      <c r="P20" s="48">
        <v>164.66323014923799</v>
      </c>
    </row>
    <row r="21" spans="1:16" x14ac:dyDescent="0.25">
      <c r="A21" s="25" t="s">
        <v>11</v>
      </c>
      <c r="B21" s="24">
        <f t="shared" si="0"/>
        <v>15</v>
      </c>
      <c r="C21" s="24">
        <f t="shared" si="1"/>
        <v>418</v>
      </c>
      <c r="D21" s="24">
        <f t="shared" si="2"/>
        <v>377.425625842204</v>
      </c>
      <c r="E21" s="24">
        <f t="shared" si="3"/>
        <v>119.99971938845685</v>
      </c>
      <c r="F21" s="11">
        <v>4</v>
      </c>
      <c r="G21" s="26">
        <f t="shared" si="4"/>
        <v>0</v>
      </c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7">
        <v>68</v>
      </c>
      <c r="P21" s="48">
        <v>155.425625842204</v>
      </c>
    </row>
    <row r="22" spans="1:16" x14ac:dyDescent="0.25">
      <c r="A22" s="25" t="s">
        <v>11</v>
      </c>
      <c r="B22" s="24">
        <f t="shared" si="0"/>
        <v>0</v>
      </c>
      <c r="C22" s="24">
        <f t="shared" si="1"/>
        <v>418</v>
      </c>
      <c r="D22" s="24">
        <f t="shared" si="2"/>
        <v>358.95041722813596</v>
      </c>
      <c r="E22" s="24">
        <f t="shared" si="3"/>
        <v>179.99957908268468</v>
      </c>
      <c r="F22" s="11">
        <v>4</v>
      </c>
      <c r="G22" s="26">
        <f t="shared" si="4"/>
        <v>0</v>
      </c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7">
        <v>68</v>
      </c>
      <c r="P22" s="48">
        <v>136.95041722813599</v>
      </c>
    </row>
    <row r="23" spans="1:16" x14ac:dyDescent="0.25">
      <c r="A23" s="25" t="s">
        <v>11</v>
      </c>
      <c r="B23" s="24">
        <f t="shared" si="0"/>
        <v>11</v>
      </c>
      <c r="C23" s="24">
        <f t="shared" si="1"/>
        <v>450</v>
      </c>
      <c r="D23" s="24">
        <f t="shared" si="2"/>
        <v>358.95041722813596</v>
      </c>
      <c r="E23" s="24">
        <f t="shared" si="3"/>
        <v>179.99957908268468</v>
      </c>
      <c r="F23" s="11">
        <v>4</v>
      </c>
      <c r="G23" s="26">
        <f t="shared" si="4"/>
        <v>0</v>
      </c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7">
        <v>100</v>
      </c>
      <c r="P23" s="48">
        <v>136.95041722813599</v>
      </c>
    </row>
    <row r="24" spans="1:16" x14ac:dyDescent="0.25">
      <c r="A24" s="25" t="s">
        <v>11</v>
      </c>
      <c r="B24" s="24">
        <f t="shared" si="0"/>
        <v>14</v>
      </c>
      <c r="C24" s="24">
        <f t="shared" si="1"/>
        <v>434</v>
      </c>
      <c r="D24" s="24">
        <f t="shared" si="2"/>
        <v>349.712812921102</v>
      </c>
      <c r="E24" s="24">
        <f t="shared" si="3"/>
        <v>119.99971938845685</v>
      </c>
      <c r="F24" s="11">
        <v>4</v>
      </c>
      <c r="G24" s="26">
        <f t="shared" si="4"/>
        <v>0</v>
      </c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7">
        <v>84</v>
      </c>
      <c r="P24" s="48">
        <v>127.712812921102</v>
      </c>
    </row>
    <row r="25" spans="1:16" ht="15.75" thickBot="1" x14ac:dyDescent="0.3">
      <c r="A25" s="27"/>
      <c r="B25" s="28"/>
      <c r="C25" s="28"/>
      <c r="D25" s="28"/>
      <c r="E25" s="28"/>
      <c r="F25" s="29"/>
      <c r="G25" s="30"/>
      <c r="I25" s="2"/>
      <c r="J25" s="44">
        <v>1</v>
      </c>
      <c r="K25" s="51">
        <v>16</v>
      </c>
      <c r="L25" s="52">
        <v>43</v>
      </c>
      <c r="M25" s="53">
        <v>3.14159265358979</v>
      </c>
      <c r="N25" s="54"/>
      <c r="O25" s="55">
        <v>84</v>
      </c>
      <c r="P25" s="56">
        <v>109.237604307034</v>
      </c>
    </row>
    <row r="26" spans="1:16" ht="45" customHeight="1" x14ac:dyDescent="0.25">
      <c r="J26" t="s">
        <v>24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E37" sqref="E37"/>
    </sheetView>
  </sheetViews>
  <sheetFormatPr defaultRowHeight="15" x14ac:dyDescent="0.2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 x14ac:dyDescent="0.3">
      <c r="A1" t="s">
        <v>0</v>
      </c>
    </row>
    <row r="2" spans="1:20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26</v>
      </c>
      <c r="F2" s="41" t="s">
        <v>5</v>
      </c>
      <c r="G2" s="43" t="s">
        <v>6</v>
      </c>
      <c r="H2" s="22"/>
      <c r="I2" s="23"/>
      <c r="J2" s="31"/>
      <c r="K2" s="32" t="s">
        <v>21</v>
      </c>
      <c r="L2" s="33" t="s">
        <v>25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 x14ac:dyDescent="0.25">
      <c r="A3" s="36" t="s">
        <v>11</v>
      </c>
      <c r="B3" s="37"/>
      <c r="C3" s="37"/>
      <c r="D3" s="37"/>
      <c r="E3" s="37"/>
      <c r="F3" s="38"/>
      <c r="G3" s="39"/>
      <c r="H3" s="1"/>
      <c r="I3" s="1"/>
      <c r="J3" s="44">
        <v>1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5">
        <v>100</v>
      </c>
      <c r="Q3" s="57" t="s">
        <v>19</v>
      </c>
      <c r="R3" s="58">
        <v>1</v>
      </c>
      <c r="T3" s="21" t="s">
        <v>22</v>
      </c>
    </row>
    <row r="4" spans="1:20" ht="15.75" thickBot="1" x14ac:dyDescent="0.3">
      <c r="A4" s="25" t="s">
        <v>11</v>
      </c>
      <c r="B4" s="24"/>
      <c r="C4" s="24"/>
      <c r="D4" s="24"/>
      <c r="E4" s="24"/>
      <c r="F4" s="11"/>
      <c r="G4" s="26"/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13</v>
      </c>
      <c r="O4" s="47">
        <v>116</v>
      </c>
      <c r="P4" s="48">
        <v>109.237604307034</v>
      </c>
      <c r="Q4" s="59" t="s">
        <v>20</v>
      </c>
      <c r="R4" s="60">
        <v>1</v>
      </c>
      <c r="S4" s="9"/>
    </row>
    <row r="5" spans="1:20" x14ac:dyDescent="0.25">
      <c r="A5" s="25" t="s">
        <v>11</v>
      </c>
      <c r="B5" s="24"/>
      <c r="C5" s="24"/>
      <c r="D5" s="24"/>
      <c r="E5" s="24"/>
      <c r="F5" s="11"/>
      <c r="G5" s="26"/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0</v>
      </c>
      <c r="O5" s="47">
        <v>132</v>
      </c>
      <c r="P5" s="48">
        <v>100</v>
      </c>
      <c r="Q5" s="9"/>
      <c r="R5" s="9"/>
      <c r="S5" s="9"/>
      <c r="T5" s="17" t="s">
        <v>12</v>
      </c>
    </row>
    <row r="6" spans="1:20" x14ac:dyDescent="0.25">
      <c r="A6" s="25" t="s">
        <v>11</v>
      </c>
      <c r="B6" s="24"/>
      <c r="C6" s="24"/>
      <c r="D6" s="24"/>
      <c r="E6" s="24"/>
      <c r="F6" s="11"/>
      <c r="G6" s="26"/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9" t="s">
        <v>16</v>
      </c>
      <c r="O6" s="47">
        <v>148</v>
      </c>
      <c r="P6" s="48">
        <v>109.237604307034</v>
      </c>
      <c r="S6" s="9"/>
      <c r="T6" s="18" t="s">
        <v>14</v>
      </c>
    </row>
    <row r="7" spans="1:20" ht="15.75" thickBot="1" x14ac:dyDescent="0.3">
      <c r="A7" s="25" t="s">
        <v>11</v>
      </c>
      <c r="B7" s="24">
        <f t="shared" ref="B7:B10" si="0">((ROUND($L7/10,0))-1)*4+MOD($L7,10)+((J7-1)*15)+$N$11</f>
        <v>28</v>
      </c>
      <c r="C7" s="24">
        <f t="shared" ref="C7:C10" si="1">((+O7*COS($N$3)-P7*SIN($N$3))*$R$3)+$N$7</f>
        <v>548</v>
      </c>
      <c r="D7" s="24">
        <f t="shared" ref="D7:D10" si="2">((O7*SIN($N$3)+P7*COS($N$3))*$R$4)+$N$9</f>
        <v>349.712812921102</v>
      </c>
      <c r="E7" s="24">
        <f t="shared" ref="E7:E10" si="3">($M7/3.1416*180)+$N$5</f>
        <v>0</v>
      </c>
      <c r="F7" s="11">
        <v>4</v>
      </c>
      <c r="G7" s="26">
        <f t="shared" ref="G7:G10" si="4">IF($R$3*$R$4=-1,1,0)</f>
        <v>0</v>
      </c>
      <c r="H7" s="1"/>
      <c r="I7" s="1"/>
      <c r="J7" s="44">
        <v>1</v>
      </c>
      <c r="K7" s="10">
        <v>18</v>
      </c>
      <c r="L7" s="85">
        <v>40</v>
      </c>
      <c r="M7" s="6">
        <v>0</v>
      </c>
      <c r="N7" s="3">
        <v>400</v>
      </c>
      <c r="O7" s="47">
        <v>148</v>
      </c>
      <c r="P7" s="48">
        <v>127.712812921102</v>
      </c>
      <c r="T7" s="19" t="s">
        <v>15</v>
      </c>
    </row>
    <row r="8" spans="1:20" ht="16.5" thickTop="1" thickBot="1" x14ac:dyDescent="0.3">
      <c r="A8" s="25" t="s">
        <v>11</v>
      </c>
      <c r="B8" s="24">
        <f t="shared" si="0"/>
        <v>29</v>
      </c>
      <c r="C8" s="24">
        <f t="shared" si="1"/>
        <v>564</v>
      </c>
      <c r="D8" s="24">
        <f t="shared" si="2"/>
        <v>358.95041722813596</v>
      </c>
      <c r="E8" s="24">
        <f t="shared" si="3"/>
        <v>-59.999859694228427</v>
      </c>
      <c r="F8" s="11">
        <v>4</v>
      </c>
      <c r="G8" s="26">
        <f t="shared" si="4"/>
        <v>0</v>
      </c>
      <c r="H8" s="1"/>
      <c r="I8" s="1"/>
      <c r="J8" s="44">
        <v>1</v>
      </c>
      <c r="K8" s="10">
        <v>19</v>
      </c>
      <c r="L8" s="85">
        <v>41</v>
      </c>
      <c r="M8" s="6">
        <v>-1.0471975511966001</v>
      </c>
      <c r="N8" s="49" t="s">
        <v>18</v>
      </c>
      <c r="O8" s="47">
        <v>164</v>
      </c>
      <c r="P8" s="48">
        <v>136.95041722813599</v>
      </c>
      <c r="T8" s="20" t="s">
        <v>17</v>
      </c>
    </row>
    <row r="9" spans="1:20" ht="15.75" thickTop="1" x14ac:dyDescent="0.25">
      <c r="A9" s="25" t="s">
        <v>11</v>
      </c>
      <c r="B9" s="24">
        <f t="shared" si="0"/>
        <v>30</v>
      </c>
      <c r="C9" s="24">
        <f t="shared" si="1"/>
        <v>564</v>
      </c>
      <c r="D9" s="24">
        <f t="shared" si="2"/>
        <v>377.425625842204</v>
      </c>
      <c r="E9" s="24">
        <f t="shared" si="3"/>
        <v>0</v>
      </c>
      <c r="F9" s="11">
        <v>4</v>
      </c>
      <c r="G9" s="26">
        <f t="shared" si="4"/>
        <v>0</v>
      </c>
      <c r="I9" s="1"/>
      <c r="J9" s="44">
        <v>1</v>
      </c>
      <c r="K9" s="10">
        <v>20</v>
      </c>
      <c r="L9" s="85">
        <v>42</v>
      </c>
      <c r="M9" s="6">
        <v>0</v>
      </c>
      <c r="N9" s="3">
        <v>222</v>
      </c>
      <c r="O9" s="47">
        <v>164</v>
      </c>
      <c r="P9" s="48">
        <v>155.425625842204</v>
      </c>
      <c r="T9" s="7"/>
    </row>
    <row r="10" spans="1:20" x14ac:dyDescent="0.25">
      <c r="A10" s="25" t="s">
        <v>11</v>
      </c>
      <c r="B10" s="24">
        <f t="shared" si="0"/>
        <v>31</v>
      </c>
      <c r="C10" s="24">
        <f t="shared" si="1"/>
        <v>548</v>
      </c>
      <c r="D10" s="24">
        <f t="shared" si="2"/>
        <v>386.66323014923796</v>
      </c>
      <c r="E10" s="24">
        <f t="shared" si="3"/>
        <v>59.999859694228427</v>
      </c>
      <c r="F10" s="11">
        <v>4</v>
      </c>
      <c r="G10" s="26">
        <f t="shared" si="4"/>
        <v>0</v>
      </c>
      <c r="I10" s="1"/>
      <c r="J10" s="44">
        <v>1</v>
      </c>
      <c r="K10" s="10">
        <v>21</v>
      </c>
      <c r="L10" s="85">
        <v>43</v>
      </c>
      <c r="M10" s="6">
        <v>1.0471975511966001</v>
      </c>
      <c r="N10" s="49" t="s">
        <v>27</v>
      </c>
      <c r="O10" s="47">
        <v>148</v>
      </c>
      <c r="P10" s="48">
        <v>164.66323014923799</v>
      </c>
    </row>
    <row r="11" spans="1:20" x14ac:dyDescent="0.25">
      <c r="A11" s="25" t="s">
        <v>11</v>
      </c>
      <c r="B11" s="24"/>
      <c r="C11" s="24"/>
      <c r="D11" s="24"/>
      <c r="E11" s="24"/>
      <c r="F11" s="11"/>
      <c r="G11" s="26"/>
      <c r="I11" s="1"/>
      <c r="J11" s="44">
        <v>1</v>
      </c>
      <c r="K11" s="10">
        <v>4</v>
      </c>
      <c r="L11" s="5">
        <v>40</v>
      </c>
      <c r="M11" s="6">
        <v>0</v>
      </c>
      <c r="N11" s="3">
        <v>16</v>
      </c>
      <c r="O11" s="47">
        <v>116</v>
      </c>
      <c r="P11" s="48">
        <v>127.712812921102</v>
      </c>
    </row>
    <row r="12" spans="1:20" x14ac:dyDescent="0.25">
      <c r="A12" s="25" t="s">
        <v>11</v>
      </c>
      <c r="B12" s="24"/>
      <c r="C12" s="24"/>
      <c r="D12" s="24"/>
      <c r="E12" s="24"/>
      <c r="F12" s="11"/>
      <c r="G12" s="26"/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7">
        <v>132</v>
      </c>
      <c r="P12" s="48">
        <v>136.95041722813599</v>
      </c>
    </row>
    <row r="13" spans="1:20" x14ac:dyDescent="0.25">
      <c r="A13" s="25" t="s">
        <v>11</v>
      </c>
      <c r="B13" s="24"/>
      <c r="C13" s="24"/>
      <c r="D13" s="24"/>
      <c r="E13" s="24"/>
      <c r="F13" s="11"/>
      <c r="G13" s="26"/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7">
        <v>132</v>
      </c>
      <c r="P13" s="48">
        <v>155.425625842204</v>
      </c>
    </row>
    <row r="14" spans="1:20" x14ac:dyDescent="0.25">
      <c r="A14" s="25" t="s">
        <v>11</v>
      </c>
      <c r="B14" s="24"/>
      <c r="C14" s="24"/>
      <c r="D14" s="24"/>
      <c r="E14" s="24"/>
      <c r="F14" s="11"/>
      <c r="G14" s="26"/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7">
        <v>116</v>
      </c>
      <c r="P14" s="48">
        <v>164.66323014923799</v>
      </c>
    </row>
    <row r="15" spans="1:20" x14ac:dyDescent="0.25">
      <c r="A15" s="25" t="s">
        <v>11</v>
      </c>
      <c r="B15" s="24"/>
      <c r="C15" s="24"/>
      <c r="D15" s="24"/>
      <c r="E15" s="24"/>
      <c r="F15" s="11"/>
      <c r="G15" s="26"/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7">
        <v>116</v>
      </c>
      <c r="P15" s="48">
        <v>183.138438763306</v>
      </c>
    </row>
    <row r="16" spans="1:20" x14ac:dyDescent="0.25">
      <c r="A16" s="25" t="s">
        <v>11</v>
      </c>
      <c r="B16" s="24"/>
      <c r="C16" s="24"/>
      <c r="D16" s="24"/>
      <c r="E16" s="24"/>
      <c r="F16" s="11"/>
      <c r="G16" s="26"/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7">
        <v>132</v>
      </c>
      <c r="P16" s="48">
        <v>192.37604307033999</v>
      </c>
    </row>
    <row r="17" spans="1:16" x14ac:dyDescent="0.25">
      <c r="A17" s="25" t="s">
        <v>11</v>
      </c>
      <c r="B17" s="24"/>
      <c r="C17" s="24"/>
      <c r="D17" s="24"/>
      <c r="E17" s="24"/>
      <c r="F17" s="11"/>
      <c r="G17" s="26"/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7">
        <v>100</v>
      </c>
      <c r="P17" s="48">
        <v>192.37604307033999</v>
      </c>
    </row>
    <row r="18" spans="1:16" x14ac:dyDescent="0.25">
      <c r="A18" s="25" t="s">
        <v>11</v>
      </c>
      <c r="B18" s="24"/>
      <c r="C18" s="24"/>
      <c r="D18" s="24"/>
      <c r="E18" s="24"/>
      <c r="F18" s="11"/>
      <c r="G18" s="26"/>
      <c r="I18" s="1"/>
      <c r="J18" s="44">
        <v>1</v>
      </c>
      <c r="K18" s="10">
        <v>11</v>
      </c>
      <c r="L18" s="5">
        <v>20</v>
      </c>
      <c r="M18" s="6">
        <v>0</v>
      </c>
      <c r="N18" s="4"/>
      <c r="O18" s="47">
        <v>84</v>
      </c>
      <c r="P18" s="48">
        <v>183.138438763306</v>
      </c>
    </row>
    <row r="19" spans="1:16" x14ac:dyDescent="0.25">
      <c r="A19" s="25" t="s">
        <v>11</v>
      </c>
      <c r="B19" s="24"/>
      <c r="C19" s="24"/>
      <c r="D19" s="24"/>
      <c r="E19" s="24"/>
      <c r="F19" s="11"/>
      <c r="G19" s="26"/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7">
        <v>100</v>
      </c>
      <c r="P19" s="48">
        <v>155.425625842204</v>
      </c>
    </row>
    <row r="20" spans="1:16" x14ac:dyDescent="0.25">
      <c r="A20" s="25" t="s">
        <v>11</v>
      </c>
      <c r="B20" s="24"/>
      <c r="C20" s="24"/>
      <c r="D20" s="24"/>
      <c r="E20" s="24"/>
      <c r="F20" s="11"/>
      <c r="G20" s="26"/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7">
        <v>84</v>
      </c>
      <c r="P20" s="48">
        <v>164.66323014923799</v>
      </c>
    </row>
    <row r="21" spans="1:16" x14ac:dyDescent="0.25">
      <c r="A21" s="25" t="s">
        <v>11</v>
      </c>
      <c r="B21" s="24"/>
      <c r="C21" s="24"/>
      <c r="D21" s="24"/>
      <c r="E21" s="24"/>
      <c r="F21" s="11"/>
      <c r="G21" s="26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7">
        <v>68</v>
      </c>
      <c r="P21" s="48">
        <v>155.425625842204</v>
      </c>
    </row>
    <row r="22" spans="1:16" x14ac:dyDescent="0.25">
      <c r="A22" s="25" t="s">
        <v>11</v>
      </c>
      <c r="B22" s="24"/>
      <c r="C22" s="24"/>
      <c r="D22" s="24"/>
      <c r="E22" s="24"/>
      <c r="F22" s="11"/>
      <c r="G22" s="26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7">
        <v>68</v>
      </c>
      <c r="P22" s="48">
        <v>136.95041722813599</v>
      </c>
    </row>
    <row r="23" spans="1:16" x14ac:dyDescent="0.25">
      <c r="A23" s="25" t="s">
        <v>11</v>
      </c>
      <c r="B23" s="24"/>
      <c r="C23" s="24"/>
      <c r="D23" s="24"/>
      <c r="E23" s="24"/>
      <c r="F23" s="11"/>
      <c r="G23" s="26"/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7">
        <v>100</v>
      </c>
      <c r="P23" s="48">
        <v>136.95041722813599</v>
      </c>
    </row>
    <row r="24" spans="1:16" x14ac:dyDescent="0.25">
      <c r="A24" s="25" t="s">
        <v>11</v>
      </c>
      <c r="B24" s="24"/>
      <c r="C24" s="24"/>
      <c r="D24" s="24"/>
      <c r="E24" s="24"/>
      <c r="F24" s="11"/>
      <c r="G24" s="26"/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7">
        <v>84</v>
      </c>
      <c r="P24" s="48">
        <v>127.712812921102</v>
      </c>
    </row>
    <row r="25" spans="1:16" ht="15.75" thickBot="1" x14ac:dyDescent="0.3">
      <c r="A25" s="27" t="s">
        <v>11</v>
      </c>
      <c r="B25" s="28"/>
      <c r="C25" s="28"/>
      <c r="D25" s="28"/>
      <c r="E25" s="28"/>
      <c r="F25" s="29"/>
      <c r="G25" s="30"/>
      <c r="I25" s="2"/>
      <c r="J25" s="44">
        <v>1</v>
      </c>
      <c r="K25" s="51">
        <v>16</v>
      </c>
      <c r="L25" s="52">
        <v>43</v>
      </c>
      <c r="M25" s="53">
        <v>3.14159265358979</v>
      </c>
      <c r="N25" s="54"/>
      <c r="O25" s="55">
        <v>84</v>
      </c>
      <c r="P25" s="56">
        <v>109.237604307034</v>
      </c>
    </row>
    <row r="26" spans="1:16" ht="45" customHeight="1" x14ac:dyDescent="0.25">
      <c r="J26" t="s">
        <v>24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I44" sqref="I43:I44"/>
    </sheetView>
  </sheetViews>
  <sheetFormatPr defaultRowHeight="15" x14ac:dyDescent="0.2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 x14ac:dyDescent="0.3">
      <c r="A1" t="s">
        <v>0</v>
      </c>
    </row>
    <row r="2" spans="1:20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26</v>
      </c>
      <c r="F2" s="41" t="s">
        <v>5</v>
      </c>
      <c r="G2" s="43" t="s">
        <v>6</v>
      </c>
      <c r="H2" s="22"/>
      <c r="I2" s="23"/>
      <c r="J2" s="31"/>
      <c r="K2" s="32" t="s">
        <v>21</v>
      </c>
      <c r="L2" s="33" t="s">
        <v>25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 x14ac:dyDescent="0.25">
      <c r="A3" s="36"/>
      <c r="B3" s="37"/>
      <c r="C3" s="37"/>
      <c r="D3" s="37"/>
      <c r="E3" s="37"/>
      <c r="F3" s="38"/>
      <c r="G3" s="39"/>
      <c r="H3" s="1"/>
      <c r="I3" s="1"/>
      <c r="J3" s="44">
        <v>1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5">
        <v>100</v>
      </c>
      <c r="Q3" s="57" t="s">
        <v>19</v>
      </c>
      <c r="R3" s="58">
        <v>1</v>
      </c>
      <c r="T3" s="21" t="s">
        <v>22</v>
      </c>
    </row>
    <row r="4" spans="1:20" ht="15.75" thickBot="1" x14ac:dyDescent="0.3">
      <c r="A4" s="25" t="s">
        <v>11</v>
      </c>
      <c r="B4" s="24">
        <f t="shared" ref="B4:B6" si="0">((ROUND($L4/10,0))-1)*4+MOD($L4,10)+((J4-1)*15)+$N$11</f>
        <v>49</v>
      </c>
      <c r="C4" s="24">
        <f t="shared" ref="C4:C6" si="1">((+O4*COS($N$3)-P4*SIN($N$3))*$R$3)+$N$7</f>
        <v>616</v>
      </c>
      <c r="D4" s="24">
        <f t="shared" ref="D4:D6" si="2">((O4*SIN($N$3)+P4*COS($N$3))*$R$4)+$N$9</f>
        <v>331.23760430703402</v>
      </c>
      <c r="E4" s="24">
        <f t="shared" ref="E4:E6" si="3">($M4/3.1416*180)+$N$5</f>
        <v>-59.999859694228427</v>
      </c>
      <c r="F4" s="11">
        <v>4</v>
      </c>
      <c r="G4" s="26">
        <f t="shared" ref="G4:G6" si="4">IF($R$3*$R$4=-1,1,0)</f>
        <v>0</v>
      </c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13</v>
      </c>
      <c r="O4" s="47">
        <v>116</v>
      </c>
      <c r="P4" s="48">
        <v>109.237604307034</v>
      </c>
      <c r="Q4" s="59" t="s">
        <v>20</v>
      </c>
      <c r="R4" s="60">
        <v>1</v>
      </c>
      <c r="S4" s="9"/>
    </row>
    <row r="5" spans="1:20" x14ac:dyDescent="0.25">
      <c r="A5" s="25" t="s">
        <v>11</v>
      </c>
      <c r="B5" s="24">
        <f t="shared" si="0"/>
        <v>50</v>
      </c>
      <c r="C5" s="24">
        <f t="shared" si="1"/>
        <v>632</v>
      </c>
      <c r="D5" s="24">
        <f t="shared" si="2"/>
        <v>322</v>
      </c>
      <c r="E5" s="24">
        <f t="shared" si="3"/>
        <v>-119.99971938845685</v>
      </c>
      <c r="F5" s="11">
        <v>4</v>
      </c>
      <c r="G5" s="26">
        <f t="shared" si="4"/>
        <v>0</v>
      </c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0</v>
      </c>
      <c r="O5" s="47">
        <v>132</v>
      </c>
      <c r="P5" s="48">
        <v>100</v>
      </c>
      <c r="Q5" s="9"/>
      <c r="R5" s="9"/>
      <c r="S5" s="9"/>
      <c r="T5" s="17" t="s">
        <v>12</v>
      </c>
    </row>
    <row r="6" spans="1:20" x14ac:dyDescent="0.25">
      <c r="A6" s="25" t="s">
        <v>11</v>
      </c>
      <c r="B6" s="24">
        <f t="shared" si="0"/>
        <v>51</v>
      </c>
      <c r="C6" s="24">
        <f t="shared" si="1"/>
        <v>648</v>
      </c>
      <c r="D6" s="24">
        <f t="shared" si="2"/>
        <v>331.23760430703402</v>
      </c>
      <c r="E6" s="24">
        <f t="shared" si="3"/>
        <v>-59.999859694228427</v>
      </c>
      <c r="F6" s="11">
        <v>4</v>
      </c>
      <c r="G6" s="26">
        <f t="shared" si="4"/>
        <v>0</v>
      </c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9" t="s">
        <v>16</v>
      </c>
      <c r="O6" s="47">
        <v>148</v>
      </c>
      <c r="P6" s="48">
        <v>109.237604307034</v>
      </c>
      <c r="S6" s="9"/>
      <c r="T6" s="18" t="s">
        <v>14</v>
      </c>
    </row>
    <row r="7" spans="1:20" ht="15.75" thickBot="1" x14ac:dyDescent="0.3">
      <c r="A7" s="25"/>
      <c r="B7" s="24"/>
      <c r="C7" s="24"/>
      <c r="D7" s="24"/>
      <c r="E7" s="24"/>
      <c r="F7" s="11"/>
      <c r="G7" s="26"/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500</v>
      </c>
      <c r="O7" s="47">
        <v>148</v>
      </c>
      <c r="P7" s="48">
        <v>127.712812921102</v>
      </c>
      <c r="T7" s="19" t="s">
        <v>15</v>
      </c>
    </row>
    <row r="8" spans="1:20" ht="16.5" thickTop="1" thickBot="1" x14ac:dyDescent="0.3">
      <c r="A8" s="25"/>
      <c r="B8" s="24"/>
      <c r="C8" s="24"/>
      <c r="D8" s="24"/>
      <c r="E8" s="24"/>
      <c r="F8" s="11"/>
      <c r="G8" s="26"/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9" t="s">
        <v>18</v>
      </c>
      <c r="O8" s="47">
        <v>164</v>
      </c>
      <c r="P8" s="48">
        <v>136.95041722813599</v>
      </c>
      <c r="T8" s="20" t="s">
        <v>17</v>
      </c>
    </row>
    <row r="9" spans="1:20" ht="15.75" thickTop="1" x14ac:dyDescent="0.25">
      <c r="A9" s="25"/>
      <c r="B9" s="24"/>
      <c r="C9" s="24"/>
      <c r="D9" s="24"/>
      <c r="E9" s="24"/>
      <c r="F9" s="11"/>
      <c r="G9" s="26"/>
      <c r="I9" s="1"/>
      <c r="J9" s="44">
        <v>1</v>
      </c>
      <c r="K9" s="10">
        <v>20</v>
      </c>
      <c r="L9" s="5">
        <v>22</v>
      </c>
      <c r="M9" s="6">
        <v>0</v>
      </c>
      <c r="N9" s="3">
        <v>222</v>
      </c>
      <c r="O9" s="47">
        <v>164</v>
      </c>
      <c r="P9" s="48">
        <v>155.425625842204</v>
      </c>
      <c r="T9" s="7"/>
    </row>
    <row r="10" spans="1:20" x14ac:dyDescent="0.25">
      <c r="A10" s="25"/>
      <c r="B10" s="24"/>
      <c r="C10" s="24"/>
      <c r="D10" s="24"/>
      <c r="E10" s="24"/>
      <c r="F10" s="11"/>
      <c r="G10" s="26"/>
      <c r="I10" s="1"/>
      <c r="J10" s="44">
        <v>1</v>
      </c>
      <c r="K10" s="10">
        <v>21</v>
      </c>
      <c r="L10" s="5">
        <v>23</v>
      </c>
      <c r="M10" s="6">
        <v>1.0471975511966001</v>
      </c>
      <c r="N10" s="49" t="s">
        <v>27</v>
      </c>
      <c r="O10" s="47">
        <v>148</v>
      </c>
      <c r="P10" s="48">
        <v>164.66323014923799</v>
      </c>
    </row>
    <row r="11" spans="1:20" x14ac:dyDescent="0.25">
      <c r="A11" s="25"/>
      <c r="B11" s="24"/>
      <c r="C11" s="24"/>
      <c r="D11" s="24"/>
      <c r="E11" s="24"/>
      <c r="F11" s="11"/>
      <c r="G11" s="26"/>
      <c r="I11" s="1"/>
      <c r="J11" s="44">
        <v>1</v>
      </c>
      <c r="K11" s="10">
        <v>4</v>
      </c>
      <c r="L11" s="5">
        <v>40</v>
      </c>
      <c r="M11" s="6">
        <v>0</v>
      </c>
      <c r="N11" s="3">
        <v>48</v>
      </c>
      <c r="O11" s="47">
        <v>116</v>
      </c>
      <c r="P11" s="48">
        <v>127.712812921102</v>
      </c>
    </row>
    <row r="12" spans="1:20" x14ac:dyDescent="0.25">
      <c r="A12" s="25"/>
      <c r="B12" s="24"/>
      <c r="C12" s="24"/>
      <c r="D12" s="24"/>
      <c r="E12" s="24"/>
      <c r="F12" s="11"/>
      <c r="G12" s="26"/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7">
        <v>132</v>
      </c>
      <c r="P12" s="48">
        <v>136.95041722813599</v>
      </c>
    </row>
    <row r="13" spans="1:20" x14ac:dyDescent="0.25">
      <c r="A13" s="25"/>
      <c r="B13" s="24"/>
      <c r="C13" s="24"/>
      <c r="D13" s="24"/>
      <c r="E13" s="24"/>
      <c r="F13" s="11"/>
      <c r="G13" s="26"/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7">
        <v>132</v>
      </c>
      <c r="P13" s="48">
        <v>155.425625842204</v>
      </c>
    </row>
    <row r="14" spans="1:20" x14ac:dyDescent="0.25">
      <c r="A14" s="25"/>
      <c r="B14" s="24"/>
      <c r="C14" s="24"/>
      <c r="D14" s="24"/>
      <c r="E14" s="24"/>
      <c r="F14" s="11"/>
      <c r="G14" s="26"/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7">
        <v>116</v>
      </c>
      <c r="P14" s="48">
        <v>164.66323014923799</v>
      </c>
    </row>
    <row r="15" spans="1:20" x14ac:dyDescent="0.25">
      <c r="A15" s="25"/>
      <c r="B15" s="24"/>
      <c r="C15" s="24"/>
      <c r="D15" s="24"/>
      <c r="E15" s="24"/>
      <c r="F15" s="11"/>
      <c r="G15" s="26"/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7">
        <v>116</v>
      </c>
      <c r="P15" s="48">
        <v>183.138438763306</v>
      </c>
    </row>
    <row r="16" spans="1:20" x14ac:dyDescent="0.25">
      <c r="A16" s="25"/>
      <c r="B16" s="24"/>
      <c r="C16" s="24"/>
      <c r="D16" s="24"/>
      <c r="E16" s="24"/>
      <c r="F16" s="11"/>
      <c r="G16" s="26"/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7">
        <v>132</v>
      </c>
      <c r="P16" s="48">
        <v>192.37604307033999</v>
      </c>
    </row>
    <row r="17" spans="1:16" x14ac:dyDescent="0.25">
      <c r="A17" s="25"/>
      <c r="B17" s="24"/>
      <c r="C17" s="24"/>
      <c r="D17" s="24"/>
      <c r="E17" s="24"/>
      <c r="F17" s="11"/>
      <c r="G17" s="26"/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7">
        <v>100</v>
      </c>
      <c r="P17" s="48">
        <v>192.37604307033999</v>
      </c>
    </row>
    <row r="18" spans="1:16" x14ac:dyDescent="0.25">
      <c r="A18" s="25"/>
      <c r="B18" s="24"/>
      <c r="C18" s="24"/>
      <c r="D18" s="24"/>
      <c r="E18" s="24"/>
      <c r="F18" s="11"/>
      <c r="G18" s="26"/>
      <c r="I18" s="1"/>
      <c r="J18" s="44">
        <v>1</v>
      </c>
      <c r="K18" s="10">
        <v>11</v>
      </c>
      <c r="L18" s="5">
        <v>20</v>
      </c>
      <c r="M18" s="6">
        <v>0</v>
      </c>
      <c r="N18" s="4"/>
      <c r="O18" s="47">
        <v>84</v>
      </c>
      <c r="P18" s="48">
        <v>183.138438763306</v>
      </c>
    </row>
    <row r="19" spans="1:16" x14ac:dyDescent="0.25">
      <c r="A19" s="25"/>
      <c r="B19" s="24"/>
      <c r="C19" s="24"/>
      <c r="D19" s="24"/>
      <c r="E19" s="24"/>
      <c r="F19" s="11"/>
      <c r="G19" s="26"/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7">
        <v>100</v>
      </c>
      <c r="P19" s="48">
        <v>155.425625842204</v>
      </c>
    </row>
    <row r="20" spans="1:16" x14ac:dyDescent="0.25">
      <c r="A20" s="25"/>
      <c r="B20" s="24"/>
      <c r="C20" s="24"/>
      <c r="D20" s="24"/>
      <c r="E20" s="24"/>
      <c r="F20" s="11"/>
      <c r="G20" s="26"/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7">
        <v>84</v>
      </c>
      <c r="P20" s="48">
        <v>164.66323014923799</v>
      </c>
    </row>
    <row r="21" spans="1:16" x14ac:dyDescent="0.25">
      <c r="A21" s="25"/>
      <c r="B21" s="24"/>
      <c r="C21" s="24"/>
      <c r="D21" s="24"/>
      <c r="E21" s="24"/>
      <c r="F21" s="11"/>
      <c r="G21" s="26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7">
        <v>68</v>
      </c>
      <c r="P21" s="48">
        <v>155.425625842204</v>
      </c>
    </row>
    <row r="22" spans="1:16" x14ac:dyDescent="0.25">
      <c r="A22" s="25"/>
      <c r="B22" s="24"/>
      <c r="C22" s="24"/>
      <c r="D22" s="24"/>
      <c r="E22" s="24"/>
      <c r="F22" s="11"/>
      <c r="G22" s="26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7">
        <v>68</v>
      </c>
      <c r="P22" s="48">
        <v>136.95041722813599</v>
      </c>
    </row>
    <row r="23" spans="1:16" x14ac:dyDescent="0.25">
      <c r="A23" s="25"/>
      <c r="B23" s="24"/>
      <c r="C23" s="24"/>
      <c r="D23" s="24"/>
      <c r="E23" s="24"/>
      <c r="F23" s="11"/>
      <c r="G23" s="26"/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7">
        <v>100</v>
      </c>
      <c r="P23" s="48">
        <v>136.95041722813599</v>
      </c>
    </row>
    <row r="24" spans="1:16" x14ac:dyDescent="0.25">
      <c r="A24" s="25"/>
      <c r="B24" s="24"/>
      <c r="C24" s="24"/>
      <c r="D24" s="24"/>
      <c r="E24" s="24"/>
      <c r="F24" s="11"/>
      <c r="G24" s="26"/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7">
        <v>84</v>
      </c>
      <c r="P24" s="48">
        <v>127.712812921102</v>
      </c>
    </row>
    <row r="25" spans="1:16" ht="15.75" thickBot="1" x14ac:dyDescent="0.3">
      <c r="A25" s="27"/>
      <c r="B25" s="28"/>
      <c r="C25" s="28"/>
      <c r="D25" s="28"/>
      <c r="E25" s="28"/>
      <c r="F25" s="29"/>
      <c r="G25" s="30"/>
      <c r="I25" s="2"/>
      <c r="J25" s="44">
        <v>1</v>
      </c>
      <c r="K25" s="51">
        <v>16</v>
      </c>
      <c r="L25" s="52">
        <v>43</v>
      </c>
      <c r="M25" s="53">
        <v>3.14159265358979</v>
      </c>
      <c r="N25" s="54"/>
      <c r="O25" s="55">
        <v>84</v>
      </c>
      <c r="P25" s="56">
        <v>109.237604307034</v>
      </c>
    </row>
    <row r="26" spans="1:16" ht="45" customHeight="1" x14ac:dyDescent="0.25">
      <c r="J26" t="s">
        <v>24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H1" zoomScale="85" zoomScaleNormal="85" workbookViewId="0">
      <selection activeCell="N10" sqref="N10:N11"/>
    </sheetView>
  </sheetViews>
  <sheetFormatPr defaultRowHeight="15" x14ac:dyDescent="0.2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 x14ac:dyDescent="0.3">
      <c r="A1" t="s">
        <v>0</v>
      </c>
    </row>
    <row r="2" spans="1:20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26</v>
      </c>
      <c r="F2" s="41" t="s">
        <v>5</v>
      </c>
      <c r="G2" s="43" t="s">
        <v>6</v>
      </c>
      <c r="H2" s="22"/>
      <c r="I2" s="23"/>
      <c r="J2" s="31" t="s">
        <v>23</v>
      </c>
      <c r="K2" s="32" t="s">
        <v>21</v>
      </c>
      <c r="L2" s="33" t="s">
        <v>25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 x14ac:dyDescent="0.25">
      <c r="A3" s="36" t="s">
        <v>11</v>
      </c>
      <c r="B3" s="37"/>
      <c r="C3" s="37"/>
      <c r="D3" s="37"/>
      <c r="E3" s="37"/>
      <c r="F3" s="38"/>
      <c r="G3" s="39"/>
      <c r="H3" s="1"/>
      <c r="I3" s="1"/>
      <c r="J3" s="44">
        <v>1</v>
      </c>
      <c r="K3" s="12">
        <v>1</v>
      </c>
      <c r="L3" s="13">
        <v>10</v>
      </c>
      <c r="M3" s="14">
        <v>0</v>
      </c>
      <c r="N3" s="15">
        <f>+RADIANS(N5)</f>
        <v>0.52359877559829882</v>
      </c>
      <c r="O3" s="16">
        <v>100</v>
      </c>
      <c r="P3" s="45">
        <v>100</v>
      </c>
      <c r="Q3" s="57" t="s">
        <v>19</v>
      </c>
      <c r="R3" s="58">
        <v>1</v>
      </c>
      <c r="T3" s="21" t="s">
        <v>22</v>
      </c>
    </row>
    <row r="4" spans="1:20" ht="15.75" thickBot="1" x14ac:dyDescent="0.3">
      <c r="A4" s="25" t="s">
        <v>11</v>
      </c>
      <c r="B4" s="24">
        <f t="shared" ref="B4:B24" si="0">((ROUND($L4/10,0))-1)*4+MOD($L4,10)+((J4-1)*15)</f>
        <v>1</v>
      </c>
      <c r="C4" s="24">
        <f t="shared" ref="C4:C24" si="1">((+O4*COS($N$3)-P4*SIN($N$3))*$R$3)+$N$7</f>
        <v>145.8401446854779</v>
      </c>
      <c r="D4" s="24">
        <f t="shared" ref="D4:D24" si="2">((O4*SIN($N$3)+P4*COS($N$3))*$R$4)+$N$9</f>
        <v>69.397459621556152</v>
      </c>
      <c r="E4" s="24">
        <f t="shared" ref="E4:E24" si="3">($M4/3.1416*180)+$N$5</f>
        <v>-29.999859694228427</v>
      </c>
      <c r="F4" s="11">
        <v>4</v>
      </c>
      <c r="G4" s="26">
        <f t="shared" ref="G4:G24" si="4">IF($R$3*$R$4=-1,1,0)</f>
        <v>1</v>
      </c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13</v>
      </c>
      <c r="O4" s="47">
        <v>116</v>
      </c>
      <c r="P4" s="48">
        <v>109.237604307034</v>
      </c>
      <c r="Q4" s="59" t="s">
        <v>20</v>
      </c>
      <c r="R4" s="60">
        <v>-1</v>
      </c>
      <c r="S4" s="9"/>
    </row>
    <row r="5" spans="1:20" x14ac:dyDescent="0.25">
      <c r="A5" s="25" t="s">
        <v>11</v>
      </c>
      <c r="B5" s="24"/>
      <c r="C5" s="24"/>
      <c r="D5" s="24"/>
      <c r="E5" s="24"/>
      <c r="F5" s="11"/>
      <c r="G5" s="26"/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30</v>
      </c>
      <c r="O5" s="47">
        <v>132</v>
      </c>
      <c r="P5" s="48">
        <v>100</v>
      </c>
      <c r="Q5" s="9"/>
      <c r="R5" s="9"/>
      <c r="S5" s="9"/>
      <c r="T5" s="17" t="s">
        <v>12</v>
      </c>
    </row>
    <row r="6" spans="1:20" x14ac:dyDescent="0.25">
      <c r="A6" s="25" t="s">
        <v>11</v>
      </c>
      <c r="B6" s="24"/>
      <c r="C6" s="24"/>
      <c r="D6" s="24"/>
      <c r="E6" s="24"/>
      <c r="F6" s="11"/>
      <c r="G6" s="26"/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9" t="s">
        <v>16</v>
      </c>
      <c r="O6" s="47">
        <v>148</v>
      </c>
      <c r="P6" s="48">
        <v>109.237604307034</v>
      </c>
      <c r="S6" s="9"/>
      <c r="T6" s="18" t="s">
        <v>14</v>
      </c>
    </row>
    <row r="7" spans="1:20" ht="15.75" thickBot="1" x14ac:dyDescent="0.3">
      <c r="A7" s="25" t="s">
        <v>11</v>
      </c>
      <c r="B7" s="24"/>
      <c r="C7" s="24"/>
      <c r="D7" s="24"/>
      <c r="E7" s="24"/>
      <c r="F7" s="11"/>
      <c r="G7" s="26"/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100</v>
      </c>
      <c r="O7" s="47">
        <v>148</v>
      </c>
      <c r="P7" s="48">
        <v>127.712812921102</v>
      </c>
      <c r="T7" s="19" t="s">
        <v>15</v>
      </c>
    </row>
    <row r="8" spans="1:20" ht="16.5" thickTop="1" thickBot="1" x14ac:dyDescent="0.3">
      <c r="A8" s="25" t="s">
        <v>11</v>
      </c>
      <c r="B8" s="24"/>
      <c r="C8" s="24"/>
      <c r="D8" s="24"/>
      <c r="E8" s="24"/>
      <c r="F8" s="11"/>
      <c r="G8" s="26"/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9" t="s">
        <v>18</v>
      </c>
      <c r="O8" s="47">
        <v>164</v>
      </c>
      <c r="P8" s="48">
        <v>136.95041722813599</v>
      </c>
      <c r="T8" s="20" t="s">
        <v>17</v>
      </c>
    </row>
    <row r="9" spans="1:20" ht="15.75" thickTop="1" x14ac:dyDescent="0.25">
      <c r="A9" s="25" t="s">
        <v>11</v>
      </c>
      <c r="B9" s="24"/>
      <c r="C9" s="24"/>
      <c r="D9" s="24"/>
      <c r="E9" s="24"/>
      <c r="F9" s="11"/>
      <c r="G9" s="26"/>
      <c r="I9" s="1"/>
      <c r="J9" s="44">
        <v>1</v>
      </c>
      <c r="K9" s="10">
        <v>20</v>
      </c>
      <c r="L9" s="5">
        <v>22</v>
      </c>
      <c r="M9" s="6">
        <v>0</v>
      </c>
      <c r="N9" s="3">
        <v>222</v>
      </c>
      <c r="O9" s="47">
        <v>164</v>
      </c>
      <c r="P9" s="48">
        <v>155.425625842204</v>
      </c>
      <c r="T9" s="7"/>
    </row>
    <row r="10" spans="1:20" x14ac:dyDescent="0.25">
      <c r="A10" s="25" t="s">
        <v>11</v>
      </c>
      <c r="B10" s="24"/>
      <c r="C10" s="24"/>
      <c r="D10" s="24"/>
      <c r="E10" s="24"/>
      <c r="F10" s="11"/>
      <c r="G10" s="26"/>
      <c r="I10" s="1"/>
      <c r="J10" s="44">
        <v>1</v>
      </c>
      <c r="K10" s="10">
        <v>21</v>
      </c>
      <c r="L10" s="5">
        <v>23</v>
      </c>
      <c r="M10" s="6">
        <v>1.0471975511966001</v>
      </c>
      <c r="N10" s="49" t="s">
        <v>27</v>
      </c>
      <c r="O10" s="47">
        <v>148</v>
      </c>
      <c r="P10" s="48">
        <v>164.66323014923799</v>
      </c>
    </row>
    <row r="11" spans="1:20" x14ac:dyDescent="0.25">
      <c r="A11" s="25" t="s">
        <v>11</v>
      </c>
      <c r="B11" s="24">
        <f t="shared" si="0"/>
        <v>12</v>
      </c>
      <c r="C11" s="24">
        <f t="shared" si="1"/>
        <v>136.6025403784439</v>
      </c>
      <c r="D11" s="24">
        <f t="shared" si="2"/>
        <v>53.39745962155618</v>
      </c>
      <c r="E11" s="24">
        <f t="shared" si="3"/>
        <v>30</v>
      </c>
      <c r="F11" s="11">
        <v>4</v>
      </c>
      <c r="G11" s="26">
        <f t="shared" si="4"/>
        <v>1</v>
      </c>
      <c r="I11" s="1"/>
      <c r="J11" s="44">
        <v>1</v>
      </c>
      <c r="K11" s="10">
        <v>4</v>
      </c>
      <c r="L11" s="5">
        <v>40</v>
      </c>
      <c r="M11" s="6">
        <v>0</v>
      </c>
      <c r="N11" s="3">
        <v>0</v>
      </c>
      <c r="O11" s="47">
        <v>116</v>
      </c>
      <c r="P11" s="48">
        <v>127.712812921102</v>
      </c>
    </row>
    <row r="12" spans="1:20" x14ac:dyDescent="0.25">
      <c r="A12" s="25" t="s">
        <v>11</v>
      </c>
      <c r="B12" s="24">
        <f t="shared" si="0"/>
        <v>13</v>
      </c>
      <c r="C12" s="24">
        <f t="shared" si="1"/>
        <v>145.84014468547792</v>
      </c>
      <c r="D12" s="24">
        <f t="shared" si="2"/>
        <v>37.397459621556209</v>
      </c>
      <c r="E12" s="24">
        <f t="shared" si="3"/>
        <v>-29.999859694228427</v>
      </c>
      <c r="F12" s="11">
        <v>4</v>
      </c>
      <c r="G12" s="26">
        <f t="shared" si="4"/>
        <v>1</v>
      </c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7">
        <v>132</v>
      </c>
      <c r="P12" s="48">
        <v>136.95041722813599</v>
      </c>
    </row>
    <row r="13" spans="1:20" x14ac:dyDescent="0.25">
      <c r="A13" s="25" t="s">
        <v>11</v>
      </c>
      <c r="B13" s="24">
        <f t="shared" si="0"/>
        <v>8</v>
      </c>
      <c r="C13" s="24">
        <f t="shared" si="1"/>
        <v>136.6025403784439</v>
      </c>
      <c r="D13" s="24">
        <f t="shared" si="2"/>
        <v>21.397459621556209</v>
      </c>
      <c r="E13" s="24">
        <f t="shared" si="3"/>
        <v>30</v>
      </c>
      <c r="F13" s="11">
        <v>4</v>
      </c>
      <c r="G13" s="26">
        <f t="shared" si="4"/>
        <v>1</v>
      </c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7">
        <v>132</v>
      </c>
      <c r="P13" s="48">
        <v>155.425625842204</v>
      </c>
    </row>
    <row r="14" spans="1:20" x14ac:dyDescent="0.25">
      <c r="A14" s="25" t="s">
        <v>11</v>
      </c>
      <c r="B14" s="24">
        <f t="shared" si="0"/>
        <v>9</v>
      </c>
      <c r="C14" s="24">
        <f t="shared" si="1"/>
        <v>118.12733176437591</v>
      </c>
      <c r="D14" s="24">
        <f t="shared" si="2"/>
        <v>21.397459621556209</v>
      </c>
      <c r="E14" s="24">
        <f t="shared" si="3"/>
        <v>89.999859694228434</v>
      </c>
      <c r="F14" s="11">
        <v>4</v>
      </c>
      <c r="G14" s="26">
        <f t="shared" si="4"/>
        <v>1</v>
      </c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7">
        <v>116</v>
      </c>
      <c r="P14" s="48">
        <v>164.66323014923799</v>
      </c>
    </row>
    <row r="15" spans="1:20" x14ac:dyDescent="0.25">
      <c r="A15" s="25" t="s">
        <v>11</v>
      </c>
      <c r="B15" s="24">
        <f t="shared" si="0"/>
        <v>6</v>
      </c>
      <c r="C15" s="24">
        <f t="shared" si="1"/>
        <v>108.88972745734191</v>
      </c>
      <c r="D15" s="24">
        <f t="shared" si="2"/>
        <v>5.3974596215562087</v>
      </c>
      <c r="E15" s="24">
        <f t="shared" si="3"/>
        <v>30</v>
      </c>
      <c r="F15" s="11">
        <v>4</v>
      </c>
      <c r="G15" s="26">
        <f t="shared" si="4"/>
        <v>1</v>
      </c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7">
        <v>116</v>
      </c>
      <c r="P15" s="48">
        <v>183.138438763306</v>
      </c>
    </row>
    <row r="16" spans="1:20" x14ac:dyDescent="0.25">
      <c r="A16" s="25" t="s">
        <v>11</v>
      </c>
      <c r="B16" s="24"/>
      <c r="C16" s="24"/>
      <c r="D16" s="24"/>
      <c r="E16" s="24"/>
      <c r="F16" s="11"/>
      <c r="G16" s="26"/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7">
        <v>132</v>
      </c>
      <c r="P16" s="48">
        <v>192.37604307033999</v>
      </c>
    </row>
    <row r="17" spans="1:16" x14ac:dyDescent="0.25">
      <c r="A17" s="25" t="s">
        <v>11</v>
      </c>
      <c r="B17" s="24"/>
      <c r="C17" s="24"/>
      <c r="D17" s="24"/>
      <c r="E17" s="24"/>
      <c r="F17" s="11"/>
      <c r="G17" s="26"/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7">
        <v>100</v>
      </c>
      <c r="P17" s="48">
        <v>192.37604307033999</v>
      </c>
    </row>
    <row r="18" spans="1:16" x14ac:dyDescent="0.25">
      <c r="A18" s="25" t="s">
        <v>11</v>
      </c>
      <c r="B18" s="24"/>
      <c r="C18" s="24"/>
      <c r="D18" s="24"/>
      <c r="E18" s="24"/>
      <c r="F18" s="11"/>
      <c r="G18" s="26"/>
      <c r="I18" s="1"/>
      <c r="J18" s="44">
        <v>1</v>
      </c>
      <c r="K18" s="10">
        <v>11</v>
      </c>
      <c r="L18" s="5">
        <v>20</v>
      </c>
      <c r="M18" s="6">
        <v>0</v>
      </c>
      <c r="N18" s="4"/>
      <c r="O18" s="47">
        <v>84</v>
      </c>
      <c r="P18" s="48">
        <v>183.138438763306</v>
      </c>
    </row>
    <row r="19" spans="1:16" x14ac:dyDescent="0.25">
      <c r="A19" s="25" t="s">
        <v>11</v>
      </c>
      <c r="B19" s="24">
        <f t="shared" si="0"/>
        <v>10</v>
      </c>
      <c r="C19" s="24">
        <f t="shared" si="1"/>
        <v>108.88972745734189</v>
      </c>
      <c r="D19" s="24">
        <f t="shared" si="2"/>
        <v>37.39745962155618</v>
      </c>
      <c r="E19" s="24">
        <f t="shared" si="3"/>
        <v>149.99971938845687</v>
      </c>
      <c r="F19" s="11">
        <v>4</v>
      </c>
      <c r="G19" s="26">
        <f t="shared" si="4"/>
        <v>1</v>
      </c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7">
        <v>100</v>
      </c>
      <c r="P19" s="48">
        <v>155.425625842204</v>
      </c>
    </row>
    <row r="20" spans="1:16" x14ac:dyDescent="0.25">
      <c r="A20" s="25" t="s">
        <v>11</v>
      </c>
      <c r="B20" s="24"/>
      <c r="C20" s="24"/>
      <c r="D20" s="24"/>
      <c r="E20" s="24"/>
      <c r="F20" s="11"/>
      <c r="G20" s="26"/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7">
        <v>84</v>
      </c>
      <c r="P20" s="48">
        <v>164.66323014923799</v>
      </c>
    </row>
    <row r="21" spans="1:16" x14ac:dyDescent="0.25">
      <c r="A21" s="25" t="s">
        <v>11</v>
      </c>
      <c r="B21" s="24"/>
      <c r="C21" s="24"/>
      <c r="D21" s="24"/>
      <c r="E21" s="24"/>
      <c r="F21" s="11"/>
      <c r="G21" s="26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7">
        <v>68</v>
      </c>
      <c r="P21" s="48">
        <v>155.425625842204</v>
      </c>
    </row>
    <row r="22" spans="1:16" x14ac:dyDescent="0.25">
      <c r="A22" s="25" t="s">
        <v>11</v>
      </c>
      <c r="B22" s="24"/>
      <c r="C22" s="24"/>
      <c r="D22" s="24"/>
      <c r="E22" s="24"/>
      <c r="F22" s="11"/>
      <c r="G22" s="26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7">
        <v>68</v>
      </c>
      <c r="P22" s="48">
        <v>136.95041722813599</v>
      </c>
    </row>
    <row r="23" spans="1:16" x14ac:dyDescent="0.25">
      <c r="A23" s="25" t="s">
        <v>11</v>
      </c>
      <c r="B23" s="24">
        <f t="shared" si="0"/>
        <v>11</v>
      </c>
      <c r="C23" s="24">
        <f t="shared" si="1"/>
        <v>118.1273317643759</v>
      </c>
      <c r="D23" s="24">
        <f t="shared" si="2"/>
        <v>53.39745962155618</v>
      </c>
      <c r="E23" s="24">
        <f t="shared" si="3"/>
        <v>209.99957908268468</v>
      </c>
      <c r="F23" s="11">
        <v>4</v>
      </c>
      <c r="G23" s="26">
        <f t="shared" si="4"/>
        <v>1</v>
      </c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7">
        <v>100</v>
      </c>
      <c r="P23" s="48">
        <v>136.95041722813599</v>
      </c>
    </row>
    <row r="24" spans="1:16" x14ac:dyDescent="0.25">
      <c r="A24" s="25" t="s">
        <v>11</v>
      </c>
      <c r="B24" s="24">
        <f t="shared" si="0"/>
        <v>14</v>
      </c>
      <c r="C24" s="24">
        <f t="shared" si="1"/>
        <v>108.88972745734185</v>
      </c>
      <c r="D24" s="24">
        <f t="shared" si="2"/>
        <v>69.39745962155618</v>
      </c>
      <c r="E24" s="24">
        <f t="shared" si="3"/>
        <v>149.99971938845687</v>
      </c>
      <c r="F24" s="11">
        <v>4</v>
      </c>
      <c r="G24" s="26">
        <f t="shared" si="4"/>
        <v>1</v>
      </c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7">
        <v>84</v>
      </c>
      <c r="P24" s="48">
        <v>127.712812921102</v>
      </c>
    </row>
    <row r="25" spans="1:16" ht="15.75" thickBot="1" x14ac:dyDescent="0.3">
      <c r="A25" s="27" t="s">
        <v>11</v>
      </c>
      <c r="B25" s="28"/>
      <c r="C25" s="28"/>
      <c r="D25" s="28"/>
      <c r="E25" s="28"/>
      <c r="F25" s="29"/>
      <c r="G25" s="30"/>
      <c r="I25" s="2"/>
      <c r="J25" s="44">
        <v>1</v>
      </c>
      <c r="K25" s="51">
        <v>16</v>
      </c>
      <c r="L25" s="52">
        <v>43</v>
      </c>
      <c r="M25" s="53">
        <v>3.14159265358979</v>
      </c>
      <c r="N25" s="54"/>
      <c r="O25" s="55">
        <v>84</v>
      </c>
      <c r="P25" s="56">
        <v>109.237604307034</v>
      </c>
    </row>
    <row r="26" spans="1:16" ht="45" customHeight="1" x14ac:dyDescent="0.25">
      <c r="J26" t="s">
        <v>24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F1" zoomScale="85" zoomScaleNormal="85" workbookViewId="0">
      <selection activeCell="N10" sqref="N10:N11"/>
    </sheetView>
  </sheetViews>
  <sheetFormatPr defaultRowHeight="15" x14ac:dyDescent="0.2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 x14ac:dyDescent="0.3">
      <c r="A1" t="s">
        <v>0</v>
      </c>
    </row>
    <row r="2" spans="1:20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26</v>
      </c>
      <c r="F2" s="41" t="s">
        <v>5</v>
      </c>
      <c r="G2" s="43" t="s">
        <v>6</v>
      </c>
      <c r="H2" s="22"/>
      <c r="I2" s="23"/>
      <c r="J2" s="31" t="s">
        <v>23</v>
      </c>
      <c r="K2" s="32" t="s">
        <v>21</v>
      </c>
      <c r="L2" s="33" t="s">
        <v>25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 x14ac:dyDescent="0.25">
      <c r="A3" s="36" t="s">
        <v>11</v>
      </c>
      <c r="B3" s="37"/>
      <c r="C3" s="37"/>
      <c r="D3" s="37"/>
      <c r="E3" s="37"/>
      <c r="F3" s="38"/>
      <c r="G3" s="39"/>
      <c r="H3" s="1"/>
      <c r="I3" s="1"/>
      <c r="J3" s="44">
        <v>1</v>
      </c>
      <c r="K3" s="12">
        <v>1</v>
      </c>
      <c r="L3" s="13">
        <v>10</v>
      </c>
      <c r="M3" s="14">
        <v>0</v>
      </c>
      <c r="N3" s="15">
        <f>+RADIANS(N5)</f>
        <v>0.52359877559829882</v>
      </c>
      <c r="O3" s="16">
        <v>100</v>
      </c>
      <c r="P3" s="45">
        <v>100</v>
      </c>
      <c r="Q3" s="57" t="s">
        <v>19</v>
      </c>
      <c r="R3" s="58">
        <v>1</v>
      </c>
      <c r="T3" s="21" t="s">
        <v>22</v>
      </c>
    </row>
    <row r="4" spans="1:20" ht="15.75" thickBot="1" x14ac:dyDescent="0.3">
      <c r="A4" s="25" t="s">
        <v>11</v>
      </c>
      <c r="B4" s="24"/>
      <c r="C4" s="24"/>
      <c r="D4" s="24"/>
      <c r="E4" s="24"/>
      <c r="F4" s="11"/>
      <c r="G4" s="26"/>
      <c r="H4" s="1"/>
      <c r="I4" s="1"/>
      <c r="J4" s="46">
        <v>1</v>
      </c>
      <c r="K4" s="10">
        <v>2</v>
      </c>
      <c r="L4" s="5">
        <v>11</v>
      </c>
      <c r="M4" s="6">
        <v>-1.0471975511966001</v>
      </c>
      <c r="N4" s="4" t="s">
        <v>13</v>
      </c>
      <c r="O4" s="47">
        <v>116</v>
      </c>
      <c r="P4" s="48">
        <v>109.237604307034</v>
      </c>
      <c r="Q4" s="59" t="s">
        <v>20</v>
      </c>
      <c r="R4" s="60">
        <v>-1</v>
      </c>
      <c r="S4" s="9"/>
    </row>
    <row r="5" spans="1:20" x14ac:dyDescent="0.25">
      <c r="A5" s="25" t="s">
        <v>11</v>
      </c>
      <c r="B5" s="24"/>
      <c r="C5" s="24"/>
      <c r="D5" s="24"/>
      <c r="E5" s="24"/>
      <c r="F5" s="11"/>
      <c r="G5" s="26"/>
      <c r="H5" s="1"/>
      <c r="I5" s="1"/>
      <c r="J5" s="46">
        <v>1</v>
      </c>
      <c r="K5" s="10">
        <v>3</v>
      </c>
      <c r="L5" s="5">
        <v>12</v>
      </c>
      <c r="M5" s="6">
        <v>-2.0943951023932001</v>
      </c>
      <c r="N5" s="3">
        <v>30</v>
      </c>
      <c r="O5" s="47">
        <v>132</v>
      </c>
      <c r="P5" s="48">
        <v>100</v>
      </c>
      <c r="Q5" s="9"/>
      <c r="R5" s="9"/>
      <c r="S5" s="9"/>
      <c r="T5" s="17" t="s">
        <v>12</v>
      </c>
    </row>
    <row r="6" spans="1:20" x14ac:dyDescent="0.25">
      <c r="A6" s="25" t="s">
        <v>11</v>
      </c>
      <c r="B6" s="24"/>
      <c r="C6" s="24"/>
      <c r="D6" s="24"/>
      <c r="E6" s="24"/>
      <c r="F6" s="11"/>
      <c r="G6" s="26"/>
      <c r="H6" s="1"/>
      <c r="I6" s="1"/>
      <c r="J6" s="46">
        <v>1</v>
      </c>
      <c r="K6" s="10">
        <v>17</v>
      </c>
      <c r="L6" s="5">
        <v>13</v>
      </c>
      <c r="M6" s="6">
        <v>-1.0471975511966001</v>
      </c>
      <c r="N6" s="49" t="s">
        <v>16</v>
      </c>
      <c r="O6" s="47">
        <v>148</v>
      </c>
      <c r="P6" s="48">
        <v>109.237604307034</v>
      </c>
      <c r="S6" s="9"/>
      <c r="T6" s="18" t="s">
        <v>14</v>
      </c>
    </row>
    <row r="7" spans="1:20" ht="15.75" thickBot="1" x14ac:dyDescent="0.3">
      <c r="A7" s="25" t="s">
        <v>11</v>
      </c>
      <c r="B7" s="24"/>
      <c r="C7" s="24"/>
      <c r="D7" s="24"/>
      <c r="E7" s="24"/>
      <c r="F7" s="11"/>
      <c r="G7" s="26"/>
      <c r="H7" s="1"/>
      <c r="I7" s="1"/>
      <c r="J7" s="46">
        <v>1</v>
      </c>
      <c r="K7" s="10">
        <v>18</v>
      </c>
      <c r="L7" s="5">
        <v>20</v>
      </c>
      <c r="M7" s="6">
        <v>0</v>
      </c>
      <c r="N7" s="3">
        <v>100</v>
      </c>
      <c r="O7" s="47">
        <v>148</v>
      </c>
      <c r="P7" s="48">
        <v>127.712812921102</v>
      </c>
      <c r="T7" s="19" t="s">
        <v>15</v>
      </c>
    </row>
    <row r="8" spans="1:20" ht="16.5" thickTop="1" thickBot="1" x14ac:dyDescent="0.3">
      <c r="A8" s="25" t="s">
        <v>11</v>
      </c>
      <c r="B8" s="24"/>
      <c r="C8" s="24"/>
      <c r="D8" s="24"/>
      <c r="E8" s="24"/>
      <c r="F8" s="11"/>
      <c r="G8" s="26"/>
      <c r="H8" s="1"/>
      <c r="I8" s="1"/>
      <c r="J8" s="46">
        <v>1</v>
      </c>
      <c r="K8" s="10">
        <v>19</v>
      </c>
      <c r="L8" s="5">
        <v>21</v>
      </c>
      <c r="M8" s="6">
        <v>-1.0471975511966001</v>
      </c>
      <c r="N8" s="49" t="s">
        <v>18</v>
      </c>
      <c r="O8" s="47">
        <v>164</v>
      </c>
      <c r="P8" s="48">
        <v>136.95041722813599</v>
      </c>
      <c r="T8" s="20" t="s">
        <v>17</v>
      </c>
    </row>
    <row r="9" spans="1:20" ht="15.75" thickTop="1" x14ac:dyDescent="0.25">
      <c r="A9" s="25" t="s">
        <v>11</v>
      </c>
      <c r="B9" s="24"/>
      <c r="C9" s="24"/>
      <c r="D9" s="24"/>
      <c r="E9" s="24"/>
      <c r="F9" s="11"/>
      <c r="G9" s="26"/>
      <c r="I9" s="1"/>
      <c r="J9" s="46">
        <v>1</v>
      </c>
      <c r="K9" s="10">
        <v>20</v>
      </c>
      <c r="L9" s="5">
        <v>22</v>
      </c>
      <c r="M9" s="6">
        <v>0</v>
      </c>
      <c r="N9" s="3">
        <v>222</v>
      </c>
      <c r="O9" s="47">
        <v>164</v>
      </c>
      <c r="P9" s="48">
        <v>155.425625842204</v>
      </c>
      <c r="T9" s="7"/>
    </row>
    <row r="10" spans="1:20" x14ac:dyDescent="0.25">
      <c r="A10" s="25" t="s">
        <v>11</v>
      </c>
      <c r="B10" s="24"/>
      <c r="C10" s="24"/>
      <c r="D10" s="24"/>
      <c r="E10" s="24"/>
      <c r="F10" s="11"/>
      <c r="G10" s="26"/>
      <c r="I10" s="1"/>
      <c r="J10" s="46">
        <v>1</v>
      </c>
      <c r="K10" s="10">
        <v>21</v>
      </c>
      <c r="L10" s="5">
        <v>23</v>
      </c>
      <c r="M10" s="6">
        <v>1.0471975511966001</v>
      </c>
      <c r="N10" s="49" t="s">
        <v>27</v>
      </c>
      <c r="O10" s="47">
        <v>148</v>
      </c>
      <c r="P10" s="48">
        <v>164.66323014923799</v>
      </c>
    </row>
    <row r="11" spans="1:20" x14ac:dyDescent="0.25">
      <c r="A11" s="25" t="s">
        <v>11</v>
      </c>
      <c r="B11" s="24"/>
      <c r="C11" s="24"/>
      <c r="D11" s="24"/>
      <c r="E11" s="24"/>
      <c r="F11" s="11"/>
      <c r="G11" s="26"/>
      <c r="I11" s="1"/>
      <c r="J11" s="46">
        <v>1</v>
      </c>
      <c r="K11" s="10">
        <v>4</v>
      </c>
      <c r="L11" s="5">
        <v>40</v>
      </c>
      <c r="M11" s="6">
        <v>0</v>
      </c>
      <c r="N11" s="3">
        <v>0</v>
      </c>
      <c r="O11" s="47">
        <v>116</v>
      </c>
      <c r="P11" s="48">
        <v>127.712812921102</v>
      </c>
    </row>
    <row r="12" spans="1:20" x14ac:dyDescent="0.25">
      <c r="A12" s="25" t="s">
        <v>11</v>
      </c>
      <c r="B12" s="24"/>
      <c r="C12" s="24"/>
      <c r="D12" s="24"/>
      <c r="E12" s="24"/>
      <c r="F12" s="11"/>
      <c r="G12" s="26"/>
      <c r="I12" s="1"/>
      <c r="J12" s="46">
        <v>1</v>
      </c>
      <c r="K12" s="10">
        <v>5</v>
      </c>
      <c r="L12" s="5">
        <v>41</v>
      </c>
      <c r="M12" s="6">
        <v>-1.0471975511966001</v>
      </c>
      <c r="N12" s="4"/>
      <c r="O12" s="47">
        <v>132</v>
      </c>
      <c r="P12" s="48">
        <v>136.95041722813599</v>
      </c>
    </row>
    <row r="13" spans="1:20" x14ac:dyDescent="0.25">
      <c r="A13" s="25" t="s">
        <v>11</v>
      </c>
      <c r="B13" s="24"/>
      <c r="C13" s="24"/>
      <c r="D13" s="24"/>
      <c r="E13" s="24"/>
      <c r="F13" s="11"/>
      <c r="G13" s="26"/>
      <c r="I13" s="1"/>
      <c r="J13" s="46">
        <v>1</v>
      </c>
      <c r="K13" s="10">
        <v>6</v>
      </c>
      <c r="L13" s="5">
        <v>30</v>
      </c>
      <c r="M13" s="6">
        <v>0</v>
      </c>
      <c r="N13" s="4"/>
      <c r="O13" s="47">
        <v>132</v>
      </c>
      <c r="P13" s="48">
        <v>155.425625842204</v>
      </c>
    </row>
    <row r="14" spans="1:20" x14ac:dyDescent="0.25">
      <c r="A14" s="25" t="s">
        <v>11</v>
      </c>
      <c r="B14" s="24">
        <f t="shared" ref="B14:B25" si="0">((ROUND($L14/10,0))-1)*4+MOD($L14,10)+((J14-1)*15)</f>
        <v>24</v>
      </c>
      <c r="C14" s="24">
        <f t="shared" ref="C14:C25" si="1">((+O14*COS($N$3)-P14*SIN($N$3))*$R$3)+$N$7</f>
        <v>118.12733176437591</v>
      </c>
      <c r="D14" s="24">
        <f t="shared" ref="D14:D25" si="2">((O14*SIN($N$3)+P14*COS($N$3))*$R$4)+$N$9</f>
        <v>21.397459621556209</v>
      </c>
      <c r="E14" s="24">
        <f t="shared" ref="E14:E25" si="3">($M14/3.1416*180)+$N$5</f>
        <v>89.999859694228434</v>
      </c>
      <c r="F14" s="11">
        <v>4</v>
      </c>
      <c r="G14" s="26">
        <f t="shared" ref="G14:G25" si="4">IF($R$3*$R$4=-1,1,0)</f>
        <v>1</v>
      </c>
      <c r="I14" s="1"/>
      <c r="J14" s="46">
        <v>2</v>
      </c>
      <c r="K14" s="10">
        <v>7</v>
      </c>
      <c r="L14" s="5">
        <v>31</v>
      </c>
      <c r="M14" s="6">
        <v>1.0471975511966001</v>
      </c>
      <c r="N14" s="4"/>
      <c r="O14" s="47">
        <v>116</v>
      </c>
      <c r="P14" s="48">
        <v>164.66323014923799</v>
      </c>
    </row>
    <row r="15" spans="1:20" x14ac:dyDescent="0.25">
      <c r="A15" s="25" t="s">
        <v>11</v>
      </c>
      <c r="B15" s="24"/>
      <c r="C15" s="24"/>
      <c r="D15" s="24"/>
      <c r="E15" s="24"/>
      <c r="F15" s="11"/>
      <c r="G15" s="26"/>
      <c r="I15" s="1"/>
      <c r="J15" s="46">
        <v>2</v>
      </c>
      <c r="K15" s="10">
        <v>8</v>
      </c>
      <c r="L15" s="5">
        <v>22</v>
      </c>
      <c r="M15" s="6">
        <v>0</v>
      </c>
      <c r="N15" s="4"/>
      <c r="O15" s="47">
        <v>116</v>
      </c>
      <c r="P15" s="48">
        <v>183.138438763306</v>
      </c>
    </row>
    <row r="16" spans="1:20" x14ac:dyDescent="0.25">
      <c r="A16" s="25" t="s">
        <v>11</v>
      </c>
      <c r="B16" s="24"/>
      <c r="C16" s="24"/>
      <c r="D16" s="24"/>
      <c r="E16" s="24"/>
      <c r="F16" s="11"/>
      <c r="G16" s="26"/>
      <c r="I16" s="1"/>
      <c r="J16" s="46">
        <v>2</v>
      </c>
      <c r="K16" s="10">
        <v>9</v>
      </c>
      <c r="L16" s="5">
        <v>23</v>
      </c>
      <c r="M16" s="6">
        <v>-1.0471975511966001</v>
      </c>
      <c r="N16" s="4"/>
      <c r="O16" s="47">
        <v>132</v>
      </c>
      <c r="P16" s="48">
        <v>192.37604307033999</v>
      </c>
    </row>
    <row r="17" spans="1:16" x14ac:dyDescent="0.25">
      <c r="A17" s="25" t="s">
        <v>11</v>
      </c>
      <c r="B17" s="24"/>
      <c r="C17" s="24"/>
      <c r="D17" s="24"/>
      <c r="E17" s="24"/>
      <c r="F17" s="11"/>
      <c r="G17" s="26"/>
      <c r="I17" s="1"/>
      <c r="J17" s="46">
        <v>2</v>
      </c>
      <c r="K17" s="10">
        <v>10</v>
      </c>
      <c r="L17" s="5">
        <v>13</v>
      </c>
      <c r="M17" s="6">
        <v>1.0471975511966001</v>
      </c>
      <c r="N17" s="4"/>
      <c r="O17" s="47">
        <v>100</v>
      </c>
      <c r="P17" s="48">
        <v>192.37604307033999</v>
      </c>
    </row>
    <row r="18" spans="1:16" x14ac:dyDescent="0.25">
      <c r="A18" s="25" t="s">
        <v>11</v>
      </c>
      <c r="B18" s="24"/>
      <c r="C18" s="24"/>
      <c r="D18" s="24"/>
      <c r="E18" s="24"/>
      <c r="F18" s="11"/>
      <c r="G18" s="26"/>
      <c r="I18" s="1"/>
      <c r="J18" s="46">
        <v>2</v>
      </c>
      <c r="K18" s="10">
        <v>11</v>
      </c>
      <c r="L18" s="5">
        <v>20</v>
      </c>
      <c r="M18" s="6">
        <v>0</v>
      </c>
      <c r="N18" s="4"/>
      <c r="O18" s="47">
        <v>84</v>
      </c>
      <c r="P18" s="48">
        <v>183.138438763306</v>
      </c>
    </row>
    <row r="19" spans="1:16" x14ac:dyDescent="0.25">
      <c r="A19" s="25" t="s">
        <v>11</v>
      </c>
      <c r="B19" s="24">
        <f t="shared" si="0"/>
        <v>25</v>
      </c>
      <c r="C19" s="24">
        <f t="shared" si="1"/>
        <v>108.88972745734189</v>
      </c>
      <c r="D19" s="24">
        <f t="shared" si="2"/>
        <v>37.39745962155618</v>
      </c>
      <c r="E19" s="24">
        <f t="shared" si="3"/>
        <v>149.99971938845687</v>
      </c>
      <c r="F19" s="11">
        <v>4</v>
      </c>
      <c r="G19" s="26">
        <f t="shared" si="4"/>
        <v>1</v>
      </c>
      <c r="I19" s="1"/>
      <c r="J19" s="46">
        <v>2</v>
      </c>
      <c r="K19" s="10">
        <v>12</v>
      </c>
      <c r="L19" s="5">
        <v>32</v>
      </c>
      <c r="M19" s="6">
        <v>2.0943951023932001</v>
      </c>
      <c r="N19" s="4"/>
      <c r="O19" s="47">
        <v>100</v>
      </c>
      <c r="P19" s="48">
        <v>155.425625842204</v>
      </c>
    </row>
    <row r="20" spans="1:16" x14ac:dyDescent="0.25">
      <c r="A20" s="25" t="s">
        <v>11</v>
      </c>
      <c r="B20" s="24">
        <f t="shared" si="0"/>
        <v>20</v>
      </c>
      <c r="C20" s="24">
        <f t="shared" si="1"/>
        <v>90.414518843273868</v>
      </c>
      <c r="D20" s="24">
        <f t="shared" si="2"/>
        <v>37.397459621556209</v>
      </c>
      <c r="E20" s="24">
        <f t="shared" si="3"/>
        <v>89.999859694228434</v>
      </c>
      <c r="F20" s="11">
        <v>4</v>
      </c>
      <c r="G20" s="26">
        <f t="shared" si="4"/>
        <v>1</v>
      </c>
      <c r="I20" s="2"/>
      <c r="J20" s="46">
        <v>2</v>
      </c>
      <c r="K20" s="10">
        <v>13</v>
      </c>
      <c r="L20" s="5">
        <v>21</v>
      </c>
      <c r="M20" s="6">
        <v>1.0471975511966001</v>
      </c>
      <c r="N20" s="4"/>
      <c r="O20" s="47">
        <v>84</v>
      </c>
      <c r="P20" s="48">
        <v>164.66323014923799</v>
      </c>
    </row>
    <row r="21" spans="1:16" x14ac:dyDescent="0.25">
      <c r="A21" s="25" t="s">
        <v>11</v>
      </c>
      <c r="B21" s="24"/>
      <c r="C21" s="24"/>
      <c r="D21" s="24"/>
      <c r="E21" s="24"/>
      <c r="F21" s="11"/>
      <c r="G21" s="26"/>
      <c r="I21" s="2"/>
      <c r="J21" s="46">
        <v>3</v>
      </c>
      <c r="K21" s="10">
        <v>22</v>
      </c>
      <c r="L21" s="5">
        <v>43</v>
      </c>
      <c r="M21" s="6">
        <v>2.0943951023932001</v>
      </c>
      <c r="N21" s="4"/>
      <c r="O21" s="47">
        <v>68</v>
      </c>
      <c r="P21" s="48">
        <v>155.425625842204</v>
      </c>
    </row>
    <row r="22" spans="1:16" x14ac:dyDescent="0.25">
      <c r="A22" s="25" t="s">
        <v>11</v>
      </c>
      <c r="B22" s="24"/>
      <c r="C22" s="24"/>
      <c r="D22" s="24"/>
      <c r="E22" s="24"/>
      <c r="F22" s="11"/>
      <c r="G22" s="26"/>
      <c r="I22" s="2"/>
      <c r="J22" s="46">
        <v>2</v>
      </c>
      <c r="K22" s="10">
        <v>23</v>
      </c>
      <c r="L22" s="5">
        <v>10</v>
      </c>
      <c r="M22" s="6">
        <v>3.14159265358979</v>
      </c>
      <c r="N22" s="4"/>
      <c r="O22" s="47">
        <v>68</v>
      </c>
      <c r="P22" s="48">
        <v>136.95041722813599</v>
      </c>
    </row>
    <row r="23" spans="1:16" x14ac:dyDescent="0.25">
      <c r="A23" s="25" t="s">
        <v>11</v>
      </c>
      <c r="B23" s="24">
        <f t="shared" si="0"/>
        <v>26</v>
      </c>
      <c r="C23" s="24">
        <f t="shared" si="1"/>
        <v>118.1273317643759</v>
      </c>
      <c r="D23" s="24">
        <f t="shared" si="2"/>
        <v>53.39745962155618</v>
      </c>
      <c r="E23" s="24">
        <f t="shared" si="3"/>
        <v>209.99957908268468</v>
      </c>
      <c r="F23" s="11">
        <v>4</v>
      </c>
      <c r="G23" s="26">
        <f t="shared" si="4"/>
        <v>1</v>
      </c>
      <c r="I23" s="2"/>
      <c r="J23" s="46">
        <v>2</v>
      </c>
      <c r="K23" s="10">
        <v>14</v>
      </c>
      <c r="L23" s="5">
        <v>33</v>
      </c>
      <c r="M23" s="6">
        <v>3.14159265358979</v>
      </c>
      <c r="N23" s="4"/>
      <c r="O23" s="47">
        <v>100</v>
      </c>
      <c r="P23" s="48">
        <v>136.95041722813599</v>
      </c>
    </row>
    <row r="24" spans="1:16" x14ac:dyDescent="0.25">
      <c r="A24" s="25" t="s">
        <v>11</v>
      </c>
      <c r="B24" s="24">
        <f t="shared" si="0"/>
        <v>14</v>
      </c>
      <c r="C24" s="24">
        <f t="shared" si="1"/>
        <v>108.88972745734185</v>
      </c>
      <c r="D24" s="24">
        <f t="shared" si="2"/>
        <v>69.39745962155618</v>
      </c>
      <c r="E24" s="24">
        <f t="shared" si="3"/>
        <v>149.99971938845687</v>
      </c>
      <c r="F24" s="11">
        <v>4</v>
      </c>
      <c r="G24" s="26">
        <f t="shared" si="4"/>
        <v>1</v>
      </c>
      <c r="I24" s="2"/>
      <c r="J24" s="46">
        <v>1</v>
      </c>
      <c r="K24" s="10">
        <v>15</v>
      </c>
      <c r="L24" s="5">
        <v>42</v>
      </c>
      <c r="M24" s="6">
        <v>2.0943951023932001</v>
      </c>
      <c r="N24" s="4"/>
      <c r="O24" s="47">
        <v>84</v>
      </c>
      <c r="P24" s="48">
        <v>127.712812921102</v>
      </c>
    </row>
    <row r="25" spans="1:16" ht="15.75" thickBot="1" x14ac:dyDescent="0.3">
      <c r="A25" s="27" t="s">
        <v>11</v>
      </c>
      <c r="B25" s="28">
        <f t="shared" si="0"/>
        <v>30</v>
      </c>
      <c r="C25" s="28">
        <f t="shared" si="1"/>
        <v>118.12733176437585</v>
      </c>
      <c r="D25" s="28">
        <f t="shared" si="2"/>
        <v>85.397459621556152</v>
      </c>
      <c r="E25" s="28">
        <f t="shared" si="3"/>
        <v>209.99957908268468</v>
      </c>
      <c r="F25" s="29">
        <v>4</v>
      </c>
      <c r="G25" s="30">
        <f t="shared" si="4"/>
        <v>1</v>
      </c>
      <c r="I25" s="2"/>
      <c r="J25" s="50">
        <v>2</v>
      </c>
      <c r="K25" s="51">
        <v>16</v>
      </c>
      <c r="L25" s="52">
        <v>43</v>
      </c>
      <c r="M25" s="53">
        <v>3.14159265358979</v>
      </c>
      <c r="N25" s="54"/>
      <c r="O25" s="55">
        <v>84</v>
      </c>
      <c r="P25" s="56">
        <v>109.237604307034</v>
      </c>
    </row>
    <row r="26" spans="1:16" ht="45" customHeight="1" x14ac:dyDescent="0.25">
      <c r="J26" t="s">
        <v>24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N10" sqref="N10:N11"/>
    </sheetView>
  </sheetViews>
  <sheetFormatPr defaultRowHeight="15" x14ac:dyDescent="0.2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 x14ac:dyDescent="0.3">
      <c r="A1" t="s">
        <v>0</v>
      </c>
    </row>
    <row r="2" spans="1:20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26</v>
      </c>
      <c r="F2" s="41" t="s">
        <v>5</v>
      </c>
      <c r="G2" s="43" t="s">
        <v>6</v>
      </c>
      <c r="H2" s="22"/>
      <c r="I2" s="23"/>
      <c r="J2" s="31" t="s">
        <v>23</v>
      </c>
      <c r="K2" s="32" t="s">
        <v>21</v>
      </c>
      <c r="L2" s="33" t="s">
        <v>25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 x14ac:dyDescent="0.25">
      <c r="A3" s="36"/>
      <c r="B3" s="37"/>
      <c r="C3" s="37"/>
      <c r="D3" s="37"/>
      <c r="E3" s="37"/>
      <c r="F3" s="38"/>
      <c r="G3" s="39"/>
      <c r="H3" s="1"/>
      <c r="I3" s="1"/>
      <c r="J3" s="44">
        <v>1</v>
      </c>
      <c r="K3" s="12">
        <v>1</v>
      </c>
      <c r="L3" s="13">
        <v>10</v>
      </c>
      <c r="M3" s="14">
        <v>0</v>
      </c>
      <c r="N3" s="15">
        <f>+RADIANS(N5)</f>
        <v>0.52359877559829882</v>
      </c>
      <c r="O3" s="16">
        <v>100</v>
      </c>
      <c r="P3" s="45">
        <v>100</v>
      </c>
      <c r="Q3" s="57" t="s">
        <v>19</v>
      </c>
      <c r="R3" s="58">
        <v>1</v>
      </c>
      <c r="T3" s="21" t="s">
        <v>22</v>
      </c>
    </row>
    <row r="4" spans="1:20" ht="15.75" thickBot="1" x14ac:dyDescent="0.3">
      <c r="A4" s="25"/>
      <c r="B4" s="24"/>
      <c r="C4" s="24"/>
      <c r="D4" s="24"/>
      <c r="E4" s="24"/>
      <c r="F4" s="11"/>
      <c r="G4" s="26"/>
      <c r="H4" s="1"/>
      <c r="I4" s="1"/>
      <c r="J4" s="46">
        <v>1</v>
      </c>
      <c r="K4" s="10">
        <v>2</v>
      </c>
      <c r="L4" s="5">
        <v>11</v>
      </c>
      <c r="M4" s="6">
        <v>-1.0471975511966001</v>
      </c>
      <c r="N4" s="4" t="s">
        <v>13</v>
      </c>
      <c r="O4" s="47">
        <v>116</v>
      </c>
      <c r="P4" s="48">
        <v>109.237604307034</v>
      </c>
      <c r="Q4" s="59" t="s">
        <v>20</v>
      </c>
      <c r="R4" s="60">
        <v>-1</v>
      </c>
      <c r="S4" s="9"/>
    </row>
    <row r="5" spans="1:20" x14ac:dyDescent="0.25">
      <c r="A5" s="25"/>
      <c r="B5" s="24"/>
      <c r="C5" s="24"/>
      <c r="D5" s="24"/>
      <c r="E5" s="24"/>
      <c r="F5" s="11"/>
      <c r="G5" s="26"/>
      <c r="H5" s="1"/>
      <c r="I5" s="1"/>
      <c r="J5" s="46">
        <v>1</v>
      </c>
      <c r="K5" s="10">
        <v>3</v>
      </c>
      <c r="L5" s="5">
        <v>12</v>
      </c>
      <c r="M5" s="6">
        <v>-2.0943951023932001</v>
      </c>
      <c r="N5" s="3">
        <v>30</v>
      </c>
      <c r="O5" s="47">
        <v>132</v>
      </c>
      <c r="P5" s="48">
        <v>100</v>
      </c>
      <c r="Q5" s="9"/>
      <c r="R5" s="9"/>
      <c r="S5" s="9"/>
      <c r="T5" s="17" t="s">
        <v>12</v>
      </c>
    </row>
    <row r="6" spans="1:20" x14ac:dyDescent="0.25">
      <c r="A6" s="25"/>
      <c r="B6" s="24"/>
      <c r="C6" s="24"/>
      <c r="D6" s="24"/>
      <c r="E6" s="24"/>
      <c r="F6" s="11"/>
      <c r="G6" s="26"/>
      <c r="H6" s="1"/>
      <c r="I6" s="1"/>
      <c r="J6" s="46">
        <v>1</v>
      </c>
      <c r="K6" s="10">
        <v>17</v>
      </c>
      <c r="L6" s="5">
        <v>13</v>
      </c>
      <c r="M6" s="6">
        <v>-1.0471975511966001</v>
      </c>
      <c r="N6" s="49" t="s">
        <v>16</v>
      </c>
      <c r="O6" s="47">
        <v>148</v>
      </c>
      <c r="P6" s="48">
        <v>109.237604307034</v>
      </c>
      <c r="S6" s="9"/>
      <c r="T6" s="18" t="s">
        <v>14</v>
      </c>
    </row>
    <row r="7" spans="1:20" ht="15.75" thickBot="1" x14ac:dyDescent="0.3">
      <c r="A7" s="25"/>
      <c r="B7" s="24"/>
      <c r="C7" s="24"/>
      <c r="D7" s="24"/>
      <c r="E7" s="24"/>
      <c r="F7" s="11"/>
      <c r="G7" s="26"/>
      <c r="H7" s="1"/>
      <c r="I7" s="1"/>
      <c r="J7" s="46">
        <v>1</v>
      </c>
      <c r="K7" s="10">
        <v>18</v>
      </c>
      <c r="L7" s="5">
        <v>20</v>
      </c>
      <c r="M7" s="6">
        <v>0</v>
      </c>
      <c r="N7" s="3">
        <v>100</v>
      </c>
      <c r="O7" s="47">
        <v>148</v>
      </c>
      <c r="P7" s="48">
        <v>127.712812921102</v>
      </c>
      <c r="T7" s="19" t="s">
        <v>15</v>
      </c>
    </row>
    <row r="8" spans="1:20" ht="16.5" thickTop="1" thickBot="1" x14ac:dyDescent="0.3">
      <c r="A8" s="25"/>
      <c r="B8" s="24"/>
      <c r="C8" s="24"/>
      <c r="D8" s="24"/>
      <c r="E8" s="24"/>
      <c r="F8" s="11"/>
      <c r="G8" s="26"/>
      <c r="H8" s="1"/>
      <c r="I8" s="1"/>
      <c r="J8" s="46">
        <v>1</v>
      </c>
      <c r="K8" s="10">
        <v>19</v>
      </c>
      <c r="L8" s="5">
        <v>21</v>
      </c>
      <c r="M8" s="6">
        <v>-1.0471975511966001</v>
      </c>
      <c r="N8" s="49" t="s">
        <v>18</v>
      </c>
      <c r="O8" s="47">
        <v>164</v>
      </c>
      <c r="P8" s="48">
        <v>136.95041722813599</v>
      </c>
      <c r="T8" s="20" t="s">
        <v>17</v>
      </c>
    </row>
    <row r="9" spans="1:20" ht="15.75" thickTop="1" x14ac:dyDescent="0.25">
      <c r="A9" s="25"/>
      <c r="B9" s="24"/>
      <c r="C9" s="24"/>
      <c r="D9" s="24"/>
      <c r="E9" s="24"/>
      <c r="F9" s="11"/>
      <c r="G9" s="26"/>
      <c r="I9" s="1"/>
      <c r="J9" s="46">
        <v>1</v>
      </c>
      <c r="K9" s="10">
        <v>20</v>
      </c>
      <c r="L9" s="5">
        <v>22</v>
      </c>
      <c r="M9" s="6">
        <v>0</v>
      </c>
      <c r="N9" s="3">
        <v>222</v>
      </c>
      <c r="O9" s="47">
        <v>164</v>
      </c>
      <c r="P9" s="48">
        <v>155.425625842204</v>
      </c>
      <c r="T9" s="7"/>
    </row>
    <row r="10" spans="1:20" x14ac:dyDescent="0.25">
      <c r="A10" s="25"/>
      <c r="B10" s="24"/>
      <c r="C10" s="24"/>
      <c r="D10" s="24"/>
      <c r="E10" s="24"/>
      <c r="F10" s="11"/>
      <c r="G10" s="26"/>
      <c r="I10" s="1"/>
      <c r="J10" s="46">
        <v>1</v>
      </c>
      <c r="K10" s="10">
        <v>21</v>
      </c>
      <c r="L10" s="5">
        <v>23</v>
      </c>
      <c r="M10" s="6">
        <v>1.0471975511966001</v>
      </c>
      <c r="N10" s="49" t="s">
        <v>27</v>
      </c>
      <c r="O10" s="47">
        <v>148</v>
      </c>
      <c r="P10" s="48">
        <v>164.66323014923799</v>
      </c>
    </row>
    <row r="11" spans="1:20" x14ac:dyDescent="0.25">
      <c r="A11" s="25" t="s">
        <v>11</v>
      </c>
      <c r="B11" s="24">
        <f t="shared" ref="B11:B23" si="0">((ROUND($L11/10,0))-1)*4+MOD($L11,10)+((J11-1)*15)</f>
        <v>12</v>
      </c>
      <c r="C11" s="24">
        <f t="shared" ref="C11:C23" si="1">((+O11*COS($N$3)-P11*SIN($N$3))*$R$3)+$N$7</f>
        <v>136.6025403784439</v>
      </c>
      <c r="D11" s="24">
        <f t="shared" ref="D11:D23" si="2">((O11*SIN($N$3)+P11*COS($N$3))*$R$4)+$N$9</f>
        <v>53.39745962155618</v>
      </c>
      <c r="E11" s="24">
        <f t="shared" ref="E11:E23" si="3">($M11/3.1416*180)+$N$5</f>
        <v>30</v>
      </c>
      <c r="F11" s="11">
        <v>4</v>
      </c>
      <c r="G11" s="26">
        <f t="shared" ref="G11:G23" si="4">IF($R$3*$R$4=-1,1,0)</f>
        <v>1</v>
      </c>
      <c r="I11" s="1"/>
      <c r="J11" s="46">
        <v>1</v>
      </c>
      <c r="K11" s="10">
        <v>4</v>
      </c>
      <c r="L11" s="5">
        <v>40</v>
      </c>
      <c r="M11" s="6">
        <v>0</v>
      </c>
      <c r="N11" s="3">
        <v>0</v>
      </c>
      <c r="O11" s="47">
        <v>116</v>
      </c>
      <c r="P11" s="48">
        <v>127.712812921102</v>
      </c>
    </row>
    <row r="12" spans="1:20" x14ac:dyDescent="0.25">
      <c r="A12" s="25" t="s">
        <v>11</v>
      </c>
      <c r="B12" s="24">
        <f t="shared" si="0"/>
        <v>13</v>
      </c>
      <c r="C12" s="24">
        <f t="shared" si="1"/>
        <v>145.84014468547792</v>
      </c>
      <c r="D12" s="24">
        <f t="shared" si="2"/>
        <v>37.397459621556209</v>
      </c>
      <c r="E12" s="24">
        <f t="shared" si="3"/>
        <v>-29.999859694228427</v>
      </c>
      <c r="F12" s="11">
        <v>4</v>
      </c>
      <c r="G12" s="26">
        <f t="shared" si="4"/>
        <v>1</v>
      </c>
      <c r="I12" s="1"/>
      <c r="J12" s="46">
        <v>1</v>
      </c>
      <c r="K12" s="10">
        <v>5</v>
      </c>
      <c r="L12" s="5">
        <v>41</v>
      </c>
      <c r="M12" s="6">
        <v>-1.0471975511966001</v>
      </c>
      <c r="N12" s="4"/>
      <c r="O12" s="47">
        <v>132</v>
      </c>
      <c r="P12" s="48">
        <v>136.95041722813599</v>
      </c>
    </row>
    <row r="13" spans="1:20" x14ac:dyDescent="0.25">
      <c r="A13" s="25" t="s">
        <v>11</v>
      </c>
      <c r="B13" s="24">
        <f t="shared" si="0"/>
        <v>8</v>
      </c>
      <c r="C13" s="24">
        <f t="shared" si="1"/>
        <v>136.6025403784439</v>
      </c>
      <c r="D13" s="24">
        <f t="shared" si="2"/>
        <v>21.397459621556209</v>
      </c>
      <c r="E13" s="24">
        <f t="shared" si="3"/>
        <v>30</v>
      </c>
      <c r="F13" s="11">
        <v>4</v>
      </c>
      <c r="G13" s="26">
        <f t="shared" si="4"/>
        <v>1</v>
      </c>
      <c r="I13" s="1"/>
      <c r="J13" s="46">
        <v>1</v>
      </c>
      <c r="K13" s="10">
        <v>6</v>
      </c>
      <c r="L13" s="5">
        <v>30</v>
      </c>
      <c r="M13" s="6">
        <v>0</v>
      </c>
      <c r="N13" s="4"/>
      <c r="O13" s="47">
        <v>132</v>
      </c>
      <c r="P13" s="48">
        <v>155.425625842204</v>
      </c>
    </row>
    <row r="14" spans="1:20" x14ac:dyDescent="0.25">
      <c r="A14" s="25" t="s">
        <v>11</v>
      </c>
      <c r="B14" s="24">
        <f t="shared" si="0"/>
        <v>24</v>
      </c>
      <c r="C14" s="24">
        <f t="shared" si="1"/>
        <v>118.12733176437591</v>
      </c>
      <c r="D14" s="24">
        <f t="shared" si="2"/>
        <v>21.397459621556209</v>
      </c>
      <c r="E14" s="24">
        <f t="shared" si="3"/>
        <v>89.999859694228434</v>
      </c>
      <c r="F14" s="11">
        <v>4</v>
      </c>
      <c r="G14" s="26">
        <f t="shared" si="4"/>
        <v>1</v>
      </c>
      <c r="I14" s="1"/>
      <c r="J14" s="46">
        <v>2</v>
      </c>
      <c r="K14" s="10">
        <v>7</v>
      </c>
      <c r="L14" s="5">
        <v>31</v>
      </c>
      <c r="M14" s="6">
        <v>1.0471975511966001</v>
      </c>
      <c r="N14" s="4"/>
      <c r="O14" s="47">
        <v>116</v>
      </c>
      <c r="P14" s="48">
        <v>164.66323014923799</v>
      </c>
    </row>
    <row r="15" spans="1:20" x14ac:dyDescent="0.25">
      <c r="A15" s="25"/>
      <c r="B15" s="24"/>
      <c r="C15" s="24"/>
      <c r="D15" s="24"/>
      <c r="E15" s="24"/>
      <c r="F15" s="11"/>
      <c r="G15" s="26"/>
      <c r="I15" s="1"/>
      <c r="J15" s="46">
        <v>2</v>
      </c>
      <c r="K15" s="10">
        <v>8</v>
      </c>
      <c r="L15" s="5">
        <v>22</v>
      </c>
      <c r="M15" s="6">
        <v>0</v>
      </c>
      <c r="N15" s="4"/>
      <c r="O15" s="47">
        <v>116</v>
      </c>
      <c r="P15" s="48">
        <v>183.138438763306</v>
      </c>
    </row>
    <row r="16" spans="1:20" x14ac:dyDescent="0.25">
      <c r="A16" s="25"/>
      <c r="B16" s="24"/>
      <c r="C16" s="24"/>
      <c r="D16" s="24"/>
      <c r="E16" s="24"/>
      <c r="F16" s="11"/>
      <c r="G16" s="26"/>
      <c r="I16" s="1"/>
      <c r="J16" s="46">
        <v>2</v>
      </c>
      <c r="K16" s="10">
        <v>9</v>
      </c>
      <c r="L16" s="5">
        <v>23</v>
      </c>
      <c r="M16" s="6">
        <v>-1.0471975511966001</v>
      </c>
      <c r="N16" s="4"/>
      <c r="O16" s="47">
        <v>132</v>
      </c>
      <c r="P16" s="48">
        <v>192.37604307033999</v>
      </c>
    </row>
    <row r="17" spans="1:16" x14ac:dyDescent="0.25">
      <c r="A17" s="25"/>
      <c r="B17" s="24"/>
      <c r="C17" s="24"/>
      <c r="D17" s="24"/>
      <c r="E17" s="24"/>
      <c r="F17" s="11"/>
      <c r="G17" s="26"/>
      <c r="I17" s="1"/>
      <c r="J17" s="46">
        <v>2</v>
      </c>
      <c r="K17" s="10">
        <v>10</v>
      </c>
      <c r="L17" s="5">
        <v>13</v>
      </c>
      <c r="M17" s="6">
        <v>1.0471975511966001</v>
      </c>
      <c r="N17" s="4"/>
      <c r="O17" s="47">
        <v>100</v>
      </c>
      <c r="P17" s="48">
        <v>192.37604307033999</v>
      </c>
    </row>
    <row r="18" spans="1:16" x14ac:dyDescent="0.25">
      <c r="A18" s="25"/>
      <c r="B18" s="24"/>
      <c r="C18" s="24"/>
      <c r="D18" s="24"/>
      <c r="E18" s="24"/>
      <c r="F18" s="11"/>
      <c r="G18" s="26"/>
      <c r="I18" s="1"/>
      <c r="J18" s="46">
        <v>2</v>
      </c>
      <c r="K18" s="10">
        <v>11</v>
      </c>
      <c r="L18" s="5">
        <v>20</v>
      </c>
      <c r="M18" s="6">
        <v>0</v>
      </c>
      <c r="N18" s="4"/>
      <c r="O18" s="47">
        <v>84</v>
      </c>
      <c r="P18" s="48">
        <v>183.138438763306</v>
      </c>
    </row>
    <row r="19" spans="1:16" x14ac:dyDescent="0.25">
      <c r="A19" s="25" t="s">
        <v>11</v>
      </c>
      <c r="B19" s="24">
        <f t="shared" si="0"/>
        <v>25</v>
      </c>
      <c r="C19" s="24">
        <f t="shared" si="1"/>
        <v>108.88972745734189</v>
      </c>
      <c r="D19" s="24">
        <f t="shared" si="2"/>
        <v>37.39745962155618</v>
      </c>
      <c r="E19" s="24">
        <f t="shared" si="3"/>
        <v>149.99971938845687</v>
      </c>
      <c r="F19" s="11">
        <v>4</v>
      </c>
      <c r="G19" s="26">
        <f t="shared" si="4"/>
        <v>1</v>
      </c>
      <c r="I19" s="1"/>
      <c r="J19" s="46">
        <v>2</v>
      </c>
      <c r="K19" s="10">
        <v>12</v>
      </c>
      <c r="L19" s="5">
        <v>32</v>
      </c>
      <c r="M19" s="6">
        <v>2.0943951023932001</v>
      </c>
      <c r="N19" s="4"/>
      <c r="O19" s="47">
        <v>100</v>
      </c>
      <c r="P19" s="48">
        <v>155.425625842204</v>
      </c>
    </row>
    <row r="20" spans="1:16" x14ac:dyDescent="0.25">
      <c r="A20" s="25" t="s">
        <v>11</v>
      </c>
      <c r="B20" s="24">
        <f t="shared" si="0"/>
        <v>20</v>
      </c>
      <c r="C20" s="24">
        <f t="shared" si="1"/>
        <v>90.414518843273868</v>
      </c>
      <c r="D20" s="24">
        <f t="shared" si="2"/>
        <v>37.397459621556209</v>
      </c>
      <c r="E20" s="24">
        <f t="shared" si="3"/>
        <v>89.999859694228434</v>
      </c>
      <c r="F20" s="11">
        <v>4</v>
      </c>
      <c r="G20" s="26">
        <f t="shared" si="4"/>
        <v>1</v>
      </c>
      <c r="I20" s="2"/>
      <c r="J20" s="46">
        <v>2</v>
      </c>
      <c r="K20" s="10">
        <v>13</v>
      </c>
      <c r="L20" s="5">
        <v>21</v>
      </c>
      <c r="M20" s="6">
        <v>1.0471975511966001</v>
      </c>
      <c r="N20" s="4"/>
      <c r="O20" s="47">
        <v>84</v>
      </c>
      <c r="P20" s="48">
        <v>164.66323014923799</v>
      </c>
    </row>
    <row r="21" spans="1:16" x14ac:dyDescent="0.25">
      <c r="A21" s="25" t="s">
        <v>11</v>
      </c>
      <c r="B21" s="24">
        <f t="shared" si="0"/>
        <v>45</v>
      </c>
      <c r="C21" s="24">
        <f t="shared" si="1"/>
        <v>81.176914536239849</v>
      </c>
      <c r="D21" s="24">
        <f t="shared" si="2"/>
        <v>53.39745962155618</v>
      </c>
      <c r="E21" s="24">
        <f t="shared" si="3"/>
        <v>149.99971938845687</v>
      </c>
      <c r="F21" s="11">
        <v>4</v>
      </c>
      <c r="G21" s="26">
        <f t="shared" si="4"/>
        <v>1</v>
      </c>
      <c r="I21" s="2"/>
      <c r="J21" s="46">
        <v>3</v>
      </c>
      <c r="K21" s="10">
        <v>22</v>
      </c>
      <c r="L21" s="5">
        <v>43</v>
      </c>
      <c r="M21" s="6">
        <v>2.0943951023932001</v>
      </c>
      <c r="N21" s="4"/>
      <c r="O21" s="47">
        <v>68</v>
      </c>
      <c r="P21" s="48">
        <v>155.425625842204</v>
      </c>
    </row>
    <row r="22" spans="1:16" x14ac:dyDescent="0.25">
      <c r="A22" s="25" t="s">
        <v>11</v>
      </c>
      <c r="B22" s="24">
        <f t="shared" si="0"/>
        <v>15</v>
      </c>
      <c r="C22" s="24">
        <f t="shared" si="1"/>
        <v>90.414518843273854</v>
      </c>
      <c r="D22" s="24">
        <f t="shared" si="2"/>
        <v>69.39745962155618</v>
      </c>
      <c r="E22" s="24">
        <f t="shared" si="3"/>
        <v>209.99957908268468</v>
      </c>
      <c r="F22" s="11">
        <v>4</v>
      </c>
      <c r="G22" s="26">
        <f t="shared" si="4"/>
        <v>1</v>
      </c>
      <c r="I22" s="2"/>
      <c r="J22" s="46">
        <v>2</v>
      </c>
      <c r="K22" s="10">
        <v>23</v>
      </c>
      <c r="L22" s="5">
        <v>10</v>
      </c>
      <c r="M22" s="6">
        <v>3.14159265358979</v>
      </c>
      <c r="N22" s="4"/>
      <c r="O22" s="47">
        <v>68</v>
      </c>
      <c r="P22" s="48">
        <v>136.95041722813599</v>
      </c>
    </row>
    <row r="23" spans="1:16" x14ac:dyDescent="0.25">
      <c r="A23" s="25" t="s">
        <v>11</v>
      </c>
      <c r="B23" s="24">
        <f t="shared" si="0"/>
        <v>26</v>
      </c>
      <c r="C23" s="24">
        <f t="shared" si="1"/>
        <v>118.1273317643759</v>
      </c>
      <c r="D23" s="24">
        <f t="shared" si="2"/>
        <v>53.39745962155618</v>
      </c>
      <c r="E23" s="24">
        <f t="shared" si="3"/>
        <v>209.99957908268468</v>
      </c>
      <c r="F23" s="11">
        <v>4</v>
      </c>
      <c r="G23" s="26">
        <f t="shared" si="4"/>
        <v>1</v>
      </c>
      <c r="I23" s="2"/>
      <c r="J23" s="46">
        <v>2</v>
      </c>
      <c r="K23" s="10">
        <v>14</v>
      </c>
      <c r="L23" s="5">
        <v>33</v>
      </c>
      <c r="M23" s="6">
        <v>3.14159265358979</v>
      </c>
      <c r="N23" s="4"/>
      <c r="O23" s="47">
        <v>100</v>
      </c>
      <c r="P23" s="48">
        <v>136.95041722813599</v>
      </c>
    </row>
    <row r="24" spans="1:16" x14ac:dyDescent="0.25">
      <c r="A24" s="25"/>
      <c r="B24" s="24"/>
      <c r="C24" s="24"/>
      <c r="D24" s="24"/>
      <c r="E24" s="24"/>
      <c r="F24" s="11"/>
      <c r="G24" s="26"/>
      <c r="I24" s="2"/>
      <c r="J24" s="46">
        <v>1</v>
      </c>
      <c r="K24" s="10">
        <v>15</v>
      </c>
      <c r="L24" s="5">
        <v>42</v>
      </c>
      <c r="M24" s="6">
        <v>2.0943951023932001</v>
      </c>
      <c r="N24" s="4"/>
      <c r="O24" s="47">
        <v>84</v>
      </c>
      <c r="P24" s="48">
        <v>127.712812921102</v>
      </c>
    </row>
    <row r="25" spans="1:16" ht="15.75" thickBot="1" x14ac:dyDescent="0.3">
      <c r="A25" s="27"/>
      <c r="B25" s="28"/>
      <c r="C25" s="28"/>
      <c r="D25" s="28"/>
      <c r="E25" s="28"/>
      <c r="F25" s="29"/>
      <c r="G25" s="30"/>
      <c r="I25" s="2"/>
      <c r="J25" s="50">
        <v>2</v>
      </c>
      <c r="K25" s="51">
        <v>16</v>
      </c>
      <c r="L25" s="52">
        <v>43</v>
      </c>
      <c r="M25" s="53">
        <v>3.14159265358979</v>
      </c>
      <c r="N25" s="54"/>
      <c r="O25" s="55">
        <v>84</v>
      </c>
      <c r="P25" s="56">
        <v>109.237604307034</v>
      </c>
    </row>
    <row r="26" spans="1:16" ht="45" customHeight="1" x14ac:dyDescent="0.25">
      <c r="J26" t="s">
        <v>24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topLeftCell="A73" zoomScale="80" zoomScaleNormal="80" workbookViewId="0">
      <selection activeCell="B73" sqref="B73"/>
    </sheetView>
  </sheetViews>
  <sheetFormatPr defaultRowHeight="15" x14ac:dyDescent="0.25"/>
  <cols>
    <col min="1" max="1" width="8.85546875" bestFit="1" customWidth="1"/>
    <col min="2" max="2" width="9.140625" style="81"/>
    <col min="3" max="4" width="9.140625" style="72"/>
    <col min="5" max="5" width="11.28515625" style="72" bestFit="1" customWidth="1"/>
    <col min="6" max="7" width="9.140625" style="72"/>
  </cols>
  <sheetData>
    <row r="1" spans="1:7" ht="15.75" thickBot="1" x14ac:dyDescent="0.3"/>
    <row r="2" spans="1:7" ht="30.75" thickBot="1" x14ac:dyDescent="0.3">
      <c r="A2" s="40" t="s">
        <v>1</v>
      </c>
      <c r="B2" s="82" t="s">
        <v>2</v>
      </c>
      <c r="C2" s="73" t="s">
        <v>3</v>
      </c>
      <c r="D2" s="73" t="s">
        <v>4</v>
      </c>
      <c r="E2" s="74" t="s">
        <v>26</v>
      </c>
      <c r="F2" s="73" t="s">
        <v>5</v>
      </c>
      <c r="G2" s="75" t="s">
        <v>6</v>
      </c>
    </row>
    <row r="3" spans="1:7" x14ac:dyDescent="0.25">
      <c r="A3" s="61" t="str">
        <f>IF(Patch1!B3="","",Patch1!A4)</f>
        <v/>
      </c>
      <c r="B3" s="68" t="str">
        <f>IF(Patch1!B3="","",Patch1!B3)</f>
        <v/>
      </c>
      <c r="C3" s="76" t="str">
        <f>IF(Patch1!C3=0,"",Patch1!C3)</f>
        <v/>
      </c>
      <c r="D3" s="76" t="str">
        <f>IF(Patch1!D3=0,"",Patch1!D3)</f>
        <v/>
      </c>
      <c r="E3" s="76" t="str">
        <f>IF(Patch1!E3="","",Patch1!E3)</f>
        <v/>
      </c>
      <c r="F3" s="76" t="str">
        <f>IF(Patch1!F3=0,"",Patch1!F3)</f>
        <v/>
      </c>
      <c r="G3" s="76" t="str">
        <f>IF(Patch1!G3=0,"",Patch1!G3)</f>
        <v/>
      </c>
    </row>
    <row r="4" spans="1:7" x14ac:dyDescent="0.25">
      <c r="A4" s="61" t="str">
        <f>IF(Patch1!B4="","",Patch1!A5)</f>
        <v/>
      </c>
      <c r="B4" s="68" t="str">
        <f>IF(Patch1!B4="","",Patch1!B4)</f>
        <v/>
      </c>
      <c r="C4" s="76" t="str">
        <f>IF(Patch1!C4=0,"",Patch1!C4)</f>
        <v/>
      </c>
      <c r="D4" s="76" t="str">
        <f>IF(Patch1!D4=0,"",Patch1!D4)</f>
        <v/>
      </c>
      <c r="E4" s="76" t="str">
        <f>IF(Patch1!E4="","",Patch1!E4)</f>
        <v/>
      </c>
      <c r="F4" s="76" t="str">
        <f>IF(Patch1!F4=0,"",Patch1!F4)</f>
        <v/>
      </c>
      <c r="G4" s="76" t="str">
        <f>IF(Patch1!G4=0,"",Patch1!G4)</f>
        <v/>
      </c>
    </row>
    <row r="5" spans="1:7" x14ac:dyDescent="0.25">
      <c r="A5" s="61" t="str">
        <f>IF(Patch1!B5="","",Patch1!A6)</f>
        <v/>
      </c>
      <c r="B5" s="68" t="str">
        <f>IF(Patch1!B5="","",Patch1!B5)</f>
        <v/>
      </c>
      <c r="C5" s="76" t="str">
        <f>IF(Patch1!C5=0,"",Patch1!C5)</f>
        <v/>
      </c>
      <c r="D5" s="76" t="str">
        <f>IF(Patch1!D5=0,"",Patch1!D5)</f>
        <v/>
      </c>
      <c r="E5" s="76" t="str">
        <f>IF(Patch1!E5="","",Patch1!E5)</f>
        <v/>
      </c>
      <c r="F5" s="76" t="str">
        <f>IF(Patch1!F5=0,"",Patch1!F5)</f>
        <v/>
      </c>
      <c r="G5" s="76" t="str">
        <f>IF(Patch1!G5=0,"",Patch1!G5)</f>
        <v/>
      </c>
    </row>
    <row r="6" spans="1:7" x14ac:dyDescent="0.25">
      <c r="A6" s="61" t="str">
        <f>IF(Patch1!B6="","",Patch1!A7)</f>
        <v/>
      </c>
      <c r="B6" s="68" t="str">
        <f>IF(Patch1!B6="","",Patch1!B6)</f>
        <v/>
      </c>
      <c r="C6" s="76" t="str">
        <f>IF(Patch1!C6=0,"",Patch1!C6)</f>
        <v/>
      </c>
      <c r="D6" s="76" t="str">
        <f>IF(Patch1!D6=0,"",Patch1!D6)</f>
        <v/>
      </c>
      <c r="E6" s="76" t="str">
        <f>IF(Patch1!E6="","",Patch1!E6)</f>
        <v/>
      </c>
      <c r="F6" s="76" t="str">
        <f>IF(Patch1!F6=0,"",Patch1!F6)</f>
        <v/>
      </c>
      <c r="G6" s="76" t="str">
        <f>IF(Patch1!G6=0,"",Patch1!G6)</f>
        <v/>
      </c>
    </row>
    <row r="7" spans="1:7" x14ac:dyDescent="0.25">
      <c r="A7" s="61" t="str">
        <f>IF(Patch1!B7="","",Patch1!A8)</f>
        <v/>
      </c>
      <c r="B7" s="68" t="str">
        <f>IF(Patch1!B7="","",Patch1!B7)</f>
        <v/>
      </c>
      <c r="C7" s="76" t="str">
        <f>IF(Patch1!C7=0,"",Patch1!C7)</f>
        <v/>
      </c>
      <c r="D7" s="76" t="str">
        <f>IF(Patch1!D7=0,"",Patch1!D7)</f>
        <v/>
      </c>
      <c r="E7" s="76" t="str">
        <f>IF(Patch1!E7="","",Patch1!E7)</f>
        <v/>
      </c>
      <c r="F7" s="76" t="str">
        <f>IF(Patch1!F7=0,"",Patch1!F7)</f>
        <v/>
      </c>
      <c r="G7" s="76" t="str">
        <f>IF(Patch1!G7=0,"",Patch1!G7)</f>
        <v/>
      </c>
    </row>
    <row r="8" spans="1:7" x14ac:dyDescent="0.25">
      <c r="A8" s="61" t="str">
        <f>IF(Patch1!B8="","",Patch1!A9)</f>
        <v/>
      </c>
      <c r="B8" s="68" t="str">
        <f>IF(Patch1!B8="","",Patch1!B8)</f>
        <v/>
      </c>
      <c r="C8" s="76" t="str">
        <f>IF(Patch1!C8=0,"",Patch1!C8)</f>
        <v/>
      </c>
      <c r="D8" s="76" t="str">
        <f>IF(Patch1!D8=0,"",Patch1!D8)</f>
        <v/>
      </c>
      <c r="E8" s="76" t="str">
        <f>IF(Patch1!E8="","",Patch1!E8)</f>
        <v/>
      </c>
      <c r="F8" s="76" t="str">
        <f>IF(Patch1!F8=0,"",Patch1!F8)</f>
        <v/>
      </c>
      <c r="G8" s="76" t="str">
        <f>IF(Patch1!G8=0,"",Patch1!G8)</f>
        <v/>
      </c>
    </row>
    <row r="9" spans="1:7" x14ac:dyDescent="0.25">
      <c r="A9" s="61" t="str">
        <f>IF(Patch1!B9="","",Patch1!A10)</f>
        <v/>
      </c>
      <c r="B9" s="68" t="str">
        <f>IF(Patch1!B9="","",Patch1!B9)</f>
        <v/>
      </c>
      <c r="C9" s="76" t="str">
        <f>IF(Patch1!C9=0,"",Patch1!C9)</f>
        <v/>
      </c>
      <c r="D9" s="76" t="str">
        <f>IF(Patch1!D9=0,"",Patch1!D9)</f>
        <v/>
      </c>
      <c r="E9" s="76" t="str">
        <f>IF(Patch1!E9="","",Patch1!E9)</f>
        <v/>
      </c>
      <c r="F9" s="76" t="str">
        <f>IF(Patch1!F9=0,"",Patch1!F9)</f>
        <v/>
      </c>
      <c r="G9" s="76" t="str">
        <f>IF(Patch1!G9=0,"",Patch1!G9)</f>
        <v/>
      </c>
    </row>
    <row r="10" spans="1:7" x14ac:dyDescent="0.25">
      <c r="A10" s="61" t="str">
        <f>IF(Patch1!B10="","",Patch1!A11)</f>
        <v/>
      </c>
      <c r="B10" s="68" t="str">
        <f>IF(Patch1!B10="","",Patch1!B10)</f>
        <v/>
      </c>
      <c r="C10" s="76" t="str">
        <f>IF(Patch1!C10=0,"",Patch1!C10)</f>
        <v/>
      </c>
      <c r="D10" s="76" t="str">
        <f>IF(Patch1!D10=0,"",Patch1!D10)</f>
        <v/>
      </c>
      <c r="E10" s="76" t="str">
        <f>IF(Patch1!E10="","",Patch1!E10)</f>
        <v/>
      </c>
      <c r="F10" s="76" t="str">
        <f>IF(Patch1!F10=0,"",Patch1!F10)</f>
        <v/>
      </c>
      <c r="G10" s="76" t="str">
        <f>IF(Patch1!G10=0,"",Patch1!G10)</f>
        <v/>
      </c>
    </row>
    <row r="11" spans="1:7" x14ac:dyDescent="0.25">
      <c r="A11" s="61" t="str">
        <f>IF(Patch1!B11="","",Patch1!A12)</f>
        <v/>
      </c>
      <c r="B11" s="68" t="str">
        <f>IF(Patch1!B11="","",Patch1!B11)</f>
        <v/>
      </c>
      <c r="C11" s="76" t="str">
        <f>IF(Patch1!C11=0,"",Patch1!C11)</f>
        <v/>
      </c>
      <c r="D11" s="76" t="str">
        <f>IF(Patch1!D11=0,"",Patch1!D11)</f>
        <v/>
      </c>
      <c r="E11" s="76" t="str">
        <f>IF(Patch1!E11="","",Patch1!E11)</f>
        <v/>
      </c>
      <c r="F11" s="76" t="str">
        <f>IF(Patch1!F11=0,"",Patch1!F11)</f>
        <v/>
      </c>
      <c r="G11" s="76" t="str">
        <f>IF(Patch1!G11=0,"",Patch1!G11)</f>
        <v/>
      </c>
    </row>
    <row r="12" spans="1:7" x14ac:dyDescent="0.25">
      <c r="A12" s="61" t="str">
        <f>IF(Patch1!B12="","",Patch1!A13)</f>
        <v/>
      </c>
      <c r="B12" s="68" t="str">
        <f>IF(Patch1!B12="","",Patch1!B12)</f>
        <v/>
      </c>
      <c r="C12" s="76" t="str">
        <f>IF(Patch1!C12=0,"",Patch1!C12)</f>
        <v/>
      </c>
      <c r="D12" s="76" t="str">
        <f>IF(Patch1!D12=0,"",Patch1!D12)</f>
        <v/>
      </c>
      <c r="E12" s="76" t="str">
        <f>IF(Patch1!E12="","",Patch1!E12)</f>
        <v/>
      </c>
      <c r="F12" s="76" t="str">
        <f>IF(Patch1!F12=0,"",Patch1!F12)</f>
        <v/>
      </c>
      <c r="G12" s="76" t="str">
        <f>IF(Patch1!G12=0,"",Patch1!G12)</f>
        <v/>
      </c>
    </row>
    <row r="13" spans="1:7" x14ac:dyDescent="0.25">
      <c r="A13" s="61" t="str">
        <f>IF(Patch1!B13="","",Patch1!A14)</f>
        <v/>
      </c>
      <c r="B13" s="68" t="str">
        <f>IF(Patch1!B13="","",Patch1!B13)</f>
        <v/>
      </c>
      <c r="C13" s="76" t="str">
        <f>IF(Patch1!C13=0,"",Patch1!C13)</f>
        <v/>
      </c>
      <c r="D13" s="76" t="str">
        <f>IF(Patch1!D13=0,"",Patch1!D13)</f>
        <v/>
      </c>
      <c r="E13" s="76" t="str">
        <f>IF(Patch1!E13="","",Patch1!E13)</f>
        <v/>
      </c>
      <c r="F13" s="76" t="str">
        <f>IF(Patch1!F13=0,"",Patch1!F13)</f>
        <v/>
      </c>
      <c r="G13" s="76" t="str">
        <f>IF(Patch1!G13=0,"",Patch1!G13)</f>
        <v/>
      </c>
    </row>
    <row r="14" spans="1:7" x14ac:dyDescent="0.25">
      <c r="A14" s="61" t="str">
        <f>IF(Patch1!B14="","",Patch1!A15)</f>
        <v>triangle</v>
      </c>
      <c r="B14" s="68">
        <f>IF(Patch1!B14="","",Patch1!B14)</f>
        <v>25</v>
      </c>
      <c r="C14" s="76">
        <f>IF(Patch1!C14=0,"",Patch1!C14)</f>
        <v>216</v>
      </c>
      <c r="D14" s="76">
        <f>IF(Patch1!D14=0,"",Patch1!D14)</f>
        <v>386.66323014923796</v>
      </c>
      <c r="E14" s="76">
        <f>IF(Patch1!E14="","",Patch1!E14)</f>
        <v>59.999859694228427</v>
      </c>
      <c r="F14" s="76">
        <f>IF(Patch1!F14=0,"",Patch1!F14)</f>
        <v>4</v>
      </c>
      <c r="G14" s="76" t="str">
        <f>IF(Patch1!G14=0,"",Patch1!G14)</f>
        <v/>
      </c>
    </row>
    <row r="15" spans="1:7" x14ac:dyDescent="0.25">
      <c r="A15" s="61" t="str">
        <f>IF(Patch1!B15="","",Patch1!A16)</f>
        <v>triangle</v>
      </c>
      <c r="B15" s="68">
        <f>IF(Patch1!B15="","",Patch1!B15)</f>
        <v>22</v>
      </c>
      <c r="C15" s="76">
        <f>IF(Patch1!C15=0,"",Patch1!C15)</f>
        <v>216</v>
      </c>
      <c r="D15" s="76">
        <f>IF(Patch1!D15=0,"",Patch1!D15)</f>
        <v>405.138438763306</v>
      </c>
      <c r="E15" s="76">
        <f>IF(Patch1!E15="","",Patch1!E15)</f>
        <v>0</v>
      </c>
      <c r="F15" s="76">
        <f>IF(Patch1!F15=0,"",Patch1!F15)</f>
        <v>4</v>
      </c>
      <c r="G15" s="76" t="str">
        <f>IF(Patch1!G15=0,"",Patch1!G15)</f>
        <v/>
      </c>
    </row>
    <row r="16" spans="1:7" x14ac:dyDescent="0.25">
      <c r="A16" s="61" t="str">
        <f>IF(Patch1!B16="","",Patch1!A17)</f>
        <v>triangle</v>
      </c>
      <c r="B16" s="68">
        <f>IF(Patch1!B16="","",Patch1!B16)</f>
        <v>23</v>
      </c>
      <c r="C16" s="76">
        <f>IF(Patch1!C16=0,"",Patch1!C16)</f>
        <v>232</v>
      </c>
      <c r="D16" s="76">
        <f>IF(Patch1!D16=0,"",Patch1!D16)</f>
        <v>414.37604307033996</v>
      </c>
      <c r="E16" s="76">
        <f>IF(Patch1!E16="","",Patch1!E16)</f>
        <v>-59.999859694228427</v>
      </c>
      <c r="F16" s="76">
        <f>IF(Patch1!F16=0,"",Patch1!F16)</f>
        <v>4</v>
      </c>
      <c r="G16" s="76" t="str">
        <f>IF(Patch1!G16=0,"",Patch1!G16)</f>
        <v/>
      </c>
    </row>
    <row r="17" spans="1:7" x14ac:dyDescent="0.25">
      <c r="A17" s="61" t="str">
        <f>IF(Patch1!B17="","",Patch1!A18)</f>
        <v/>
      </c>
      <c r="B17" s="68" t="str">
        <f>IF(Patch1!B17="","",Patch1!B17)</f>
        <v/>
      </c>
      <c r="C17" s="76" t="str">
        <f>IF(Patch1!C17=0,"",Patch1!C17)</f>
        <v/>
      </c>
      <c r="D17" s="76" t="str">
        <f>IF(Patch1!D17=0,"",Patch1!D17)</f>
        <v/>
      </c>
      <c r="E17" s="76" t="str">
        <f>IF(Patch1!E17="","",Patch1!E17)</f>
        <v/>
      </c>
      <c r="F17" s="76" t="str">
        <f>IF(Patch1!F17=0,"",Patch1!F17)</f>
        <v/>
      </c>
      <c r="G17" s="76" t="str">
        <f>IF(Patch1!G17=0,"",Patch1!G17)</f>
        <v/>
      </c>
    </row>
    <row r="18" spans="1:7" x14ac:dyDescent="0.25">
      <c r="A18" s="61" t="str">
        <f>IF(Patch1!B18="","",Patch1!A19)</f>
        <v/>
      </c>
      <c r="B18" s="68" t="str">
        <f>IF(Patch1!B18="","",Patch1!B18)</f>
        <v/>
      </c>
      <c r="C18" s="76" t="str">
        <f>IF(Patch1!C18=0,"",Patch1!C18)</f>
        <v/>
      </c>
      <c r="D18" s="76" t="str">
        <f>IF(Patch1!D18=0,"",Patch1!D18)</f>
        <v/>
      </c>
      <c r="E18" s="76" t="str">
        <f>IF(Patch1!E18="","",Patch1!E18)</f>
        <v/>
      </c>
      <c r="F18" s="76" t="str">
        <f>IF(Patch1!F18=0,"",Patch1!F18)</f>
        <v/>
      </c>
      <c r="G18" s="76" t="str">
        <f>IF(Patch1!G18=0,"",Patch1!G18)</f>
        <v/>
      </c>
    </row>
    <row r="19" spans="1:7" x14ac:dyDescent="0.25">
      <c r="A19" s="61" t="str">
        <f>IF(Patch1!B19="","",Patch1!A20)</f>
        <v>triangle</v>
      </c>
      <c r="B19" s="68">
        <f>IF(Patch1!B19="","",Patch1!B19)</f>
        <v>26</v>
      </c>
      <c r="C19" s="76">
        <f>IF(Patch1!C19=0,"",Patch1!C19)</f>
        <v>200</v>
      </c>
      <c r="D19" s="76">
        <f>IF(Patch1!D19=0,"",Patch1!D19)</f>
        <v>377.425625842204</v>
      </c>
      <c r="E19" s="76">
        <f>IF(Patch1!E19="","",Patch1!E19)</f>
        <v>119.99971938845685</v>
      </c>
      <c r="F19" s="76">
        <f>IF(Patch1!F19=0,"",Patch1!F19)</f>
        <v>4</v>
      </c>
      <c r="G19" s="76" t="str">
        <f>IF(Patch1!G19=0,"",Patch1!G19)</f>
        <v/>
      </c>
    </row>
    <row r="20" spans="1:7" x14ac:dyDescent="0.25">
      <c r="A20" s="61" t="str">
        <f>IF(Patch1!B20="","",Patch1!A21)</f>
        <v>triangle</v>
      </c>
      <c r="B20" s="68">
        <f>IF(Patch1!B20="","",Patch1!B20)</f>
        <v>21</v>
      </c>
      <c r="C20" s="76">
        <f>IF(Patch1!C20=0,"",Patch1!C20)</f>
        <v>184</v>
      </c>
      <c r="D20" s="76">
        <f>IF(Patch1!D20=0,"",Patch1!D20)</f>
        <v>386.66323014923796</v>
      </c>
      <c r="E20" s="76">
        <f>IF(Patch1!E20="","",Patch1!E20)</f>
        <v>59.999859694228427</v>
      </c>
      <c r="F20" s="76">
        <f>IF(Patch1!F20=0,"",Patch1!F20)</f>
        <v>4</v>
      </c>
      <c r="G20" s="76" t="str">
        <f>IF(Patch1!G20=0,"",Patch1!G20)</f>
        <v/>
      </c>
    </row>
    <row r="21" spans="1:7" x14ac:dyDescent="0.25">
      <c r="A21" s="61" t="str">
        <f>IF(Patch1!B21="","",Patch1!A22)</f>
        <v/>
      </c>
      <c r="B21" s="68" t="str">
        <f>IF(Patch1!B21="","",Patch1!B21)</f>
        <v/>
      </c>
      <c r="C21" s="76" t="str">
        <f>IF(Patch1!C21=0,"",Patch1!C21)</f>
        <v/>
      </c>
      <c r="D21" s="76" t="str">
        <f>IF(Patch1!D21=0,"",Patch1!D21)</f>
        <v/>
      </c>
      <c r="E21" s="76" t="str">
        <f>IF(Patch1!E21="","",Patch1!E21)</f>
        <v/>
      </c>
      <c r="F21" s="76" t="str">
        <f>IF(Patch1!F21=0,"",Patch1!F21)</f>
        <v/>
      </c>
      <c r="G21" s="76" t="str">
        <f>IF(Patch1!G21=0,"",Patch1!G21)</f>
        <v/>
      </c>
    </row>
    <row r="22" spans="1:7" x14ac:dyDescent="0.25">
      <c r="A22" s="61" t="str">
        <f>IF(Patch1!B22="","",Patch1!A23)</f>
        <v/>
      </c>
      <c r="B22" s="68" t="str">
        <f>IF(Patch1!B22="","",Patch1!B22)</f>
        <v/>
      </c>
      <c r="C22" s="76" t="str">
        <f>IF(Patch1!C22=0,"",Patch1!C22)</f>
        <v/>
      </c>
      <c r="D22" s="76" t="str">
        <f>IF(Patch1!D22=0,"",Patch1!D22)</f>
        <v/>
      </c>
      <c r="E22" s="76" t="str">
        <f>IF(Patch1!E22="","",Patch1!E22)</f>
        <v/>
      </c>
      <c r="F22" s="76" t="str">
        <f>IF(Patch1!F22=0,"",Patch1!F22)</f>
        <v/>
      </c>
      <c r="G22" s="76" t="str">
        <f>IF(Patch1!G22=0,"",Patch1!G22)</f>
        <v/>
      </c>
    </row>
    <row r="23" spans="1:7" x14ac:dyDescent="0.25">
      <c r="A23" s="61" t="str">
        <f>IF(Patch1!B23="","",Patch1!A24)</f>
        <v>triangle</v>
      </c>
      <c r="B23" s="68">
        <f>IF(Patch1!B23="","",Patch1!B23)</f>
        <v>27</v>
      </c>
      <c r="C23" s="76">
        <f>IF(Patch1!C23=0,"",Patch1!C23)</f>
        <v>200</v>
      </c>
      <c r="D23" s="76">
        <f>IF(Patch1!D23=0,"",Patch1!D23)</f>
        <v>358.95041722813596</v>
      </c>
      <c r="E23" s="76">
        <f>IF(Patch1!E23="","",Patch1!E23)</f>
        <v>179.99957908268468</v>
      </c>
      <c r="F23" s="76">
        <f>IF(Patch1!F23=0,"",Patch1!F23)</f>
        <v>4</v>
      </c>
      <c r="G23" s="76" t="str">
        <f>IF(Patch1!G23=0,"",Patch1!G23)</f>
        <v/>
      </c>
    </row>
    <row r="24" spans="1:7" x14ac:dyDescent="0.25">
      <c r="A24" s="61" t="str">
        <f>IF(Patch1!B24="","",Patch1!A25)</f>
        <v/>
      </c>
      <c r="B24" s="68" t="str">
        <f>IF(Patch1!B24="","",Patch1!B24)</f>
        <v/>
      </c>
      <c r="C24" s="76" t="str">
        <f>IF(Patch1!C24=0,"",Patch1!C24)</f>
        <v/>
      </c>
      <c r="D24" s="76" t="str">
        <f>IF(Patch1!D24=0,"",Patch1!D24)</f>
        <v/>
      </c>
      <c r="E24" s="76" t="str">
        <f>IF(Patch1!E24="","",Patch1!E24)</f>
        <v/>
      </c>
      <c r="F24" s="76" t="str">
        <f>IF(Patch1!F24=0,"",Patch1!F24)</f>
        <v/>
      </c>
      <c r="G24" s="76" t="str">
        <f>IF(Patch1!G24=0,"",Patch1!G24)</f>
        <v/>
      </c>
    </row>
    <row r="25" spans="1:7" x14ac:dyDescent="0.25">
      <c r="A25" s="61" t="str">
        <f>IF(Patch1!B25="","",Patch1!A26)</f>
        <v/>
      </c>
      <c r="B25" s="68" t="str">
        <f>IF(Patch1!B25="","",Patch1!B25)</f>
        <v/>
      </c>
      <c r="C25" s="76" t="str">
        <f>IF(Patch1!C25=0,"",Patch1!C25)</f>
        <v/>
      </c>
      <c r="D25" s="76" t="str">
        <f>IF(Patch1!D25=0,"",Patch1!D25)</f>
        <v/>
      </c>
      <c r="E25" s="76" t="str">
        <f>IF(Patch1!E25="","",Patch1!E25)</f>
        <v/>
      </c>
      <c r="F25" s="76" t="str">
        <f>IF(Patch1!F25=0,"",Patch1!F25)</f>
        <v/>
      </c>
      <c r="G25" s="76" t="str">
        <f>IF(Patch1!G25=0,"",Patch1!G25)</f>
        <v/>
      </c>
    </row>
    <row r="26" spans="1:7" x14ac:dyDescent="0.25">
      <c r="A26" s="62" t="str">
        <f>IF(Patch2!B3=0, "",Patch2!A3)</f>
        <v>triangle</v>
      </c>
      <c r="B26" s="69">
        <f>IF(Patch2!B3="", "",Patch2!B3)</f>
        <v>32</v>
      </c>
      <c r="C26" s="77">
        <f>IF(Patch2!C3=0, "",Patch2!C3)</f>
        <v>300</v>
      </c>
      <c r="D26" s="77">
        <f>IF(Patch2!D3=0, "",Patch2!D3)</f>
        <v>322</v>
      </c>
      <c r="E26" s="77">
        <f>IF(Patch2!E3="", "",Patch2!E3)</f>
        <v>0</v>
      </c>
      <c r="F26" s="77">
        <f>IF(Patch2!F3=0, "",Patch2!F3)</f>
        <v>4</v>
      </c>
      <c r="G26" s="77" t="str">
        <f>IF(Patch2!G3=0, "",Patch2!G3)</f>
        <v/>
      </c>
    </row>
    <row r="27" spans="1:7" x14ac:dyDescent="0.25">
      <c r="A27" s="62" t="str">
        <f>IF(Patch2!B4=0, "",Patch2!A4)</f>
        <v>triangle</v>
      </c>
      <c r="B27" s="69">
        <f>IF(Patch2!B4="", "",Patch2!B4)</f>
        <v>33</v>
      </c>
      <c r="C27" s="77">
        <f>IF(Patch2!C4=0, "",Patch2!C4)</f>
        <v>316</v>
      </c>
      <c r="D27" s="77">
        <f>IF(Patch2!D4=0, "",Patch2!D4)</f>
        <v>331.23760430703402</v>
      </c>
      <c r="E27" s="77">
        <f>IF(Patch2!E4="", "",Patch2!E4)</f>
        <v>-59.999859694228427</v>
      </c>
      <c r="F27" s="77">
        <f>IF(Patch2!F4=0, "",Patch2!F4)</f>
        <v>4</v>
      </c>
      <c r="G27" s="77" t="str">
        <f>IF(Patch2!G4=0, "",Patch2!G4)</f>
        <v/>
      </c>
    </row>
    <row r="28" spans="1:7" x14ac:dyDescent="0.25">
      <c r="A28" s="62" t="str">
        <f>IF(Patch2!B5=0, "",Patch2!A5)</f>
        <v>triangle</v>
      </c>
      <c r="B28" s="69">
        <f>IF(Patch2!B5="", "",Patch2!B5)</f>
        <v>34</v>
      </c>
      <c r="C28" s="77">
        <f>IF(Patch2!C5=0, "",Patch2!C5)</f>
        <v>332</v>
      </c>
      <c r="D28" s="77">
        <f>IF(Patch2!D5=0, "",Patch2!D5)</f>
        <v>322</v>
      </c>
      <c r="E28" s="77">
        <f>IF(Patch2!E5="", "",Patch2!E5)</f>
        <v>-119.99971938845685</v>
      </c>
      <c r="F28" s="77">
        <f>IF(Patch2!F5=0, "",Patch2!F5)</f>
        <v>4</v>
      </c>
      <c r="G28" s="77" t="str">
        <f>IF(Patch2!G5=0, "",Patch2!G5)</f>
        <v/>
      </c>
    </row>
    <row r="29" spans="1:7" x14ac:dyDescent="0.25">
      <c r="A29" s="62" t="str">
        <f>IF(Patch2!B6=0, "",Patch2!A6)</f>
        <v>triangle</v>
      </c>
      <c r="B29" s="69">
        <f>IF(Patch2!B6="", "",Patch2!B6)</f>
        <v>35</v>
      </c>
      <c r="C29" s="77">
        <f>IF(Patch2!C6=0, "",Patch2!C6)</f>
        <v>348</v>
      </c>
      <c r="D29" s="77">
        <f>IF(Patch2!D6=0, "",Patch2!D6)</f>
        <v>331.23760430703402</v>
      </c>
      <c r="E29" s="77">
        <f>IF(Patch2!E6="", "",Patch2!E6)</f>
        <v>-59.999859694228427</v>
      </c>
      <c r="F29" s="77">
        <f>IF(Patch2!F6=0, "",Patch2!F6)</f>
        <v>4</v>
      </c>
      <c r="G29" s="77" t="str">
        <f>IF(Patch2!G6=0, "",Patch2!G6)</f>
        <v/>
      </c>
    </row>
    <row r="30" spans="1:7" x14ac:dyDescent="0.25">
      <c r="A30" s="62" t="str">
        <f>IF(Patch2!B7=0, "",Patch2!A7)</f>
        <v>triangle</v>
      </c>
      <c r="B30" s="69">
        <f>IF(Patch2!B7="", "",Patch2!B7)</f>
        <v>36</v>
      </c>
      <c r="C30" s="77">
        <f>IF(Patch2!C7=0, "",Patch2!C7)</f>
        <v>348</v>
      </c>
      <c r="D30" s="77">
        <f>IF(Patch2!D7=0, "",Patch2!D7)</f>
        <v>349.712812921102</v>
      </c>
      <c r="E30" s="77">
        <f>IF(Patch2!E7="", "",Patch2!E7)</f>
        <v>0</v>
      </c>
      <c r="F30" s="77">
        <f>IF(Patch2!F7=0, "",Patch2!F7)</f>
        <v>4</v>
      </c>
      <c r="G30" s="77" t="str">
        <f>IF(Patch2!G7=0, "",Patch2!G7)</f>
        <v/>
      </c>
    </row>
    <row r="31" spans="1:7" x14ac:dyDescent="0.25">
      <c r="A31" s="62" t="str">
        <f>IF(Patch2!B8=0, "",Patch2!A8)</f>
        <v>triangle</v>
      </c>
      <c r="B31" s="69">
        <f>IF(Patch2!B8="", "",Patch2!B8)</f>
        <v>37</v>
      </c>
      <c r="C31" s="77">
        <f>IF(Patch2!C8=0, "",Patch2!C8)</f>
        <v>364</v>
      </c>
      <c r="D31" s="77">
        <f>IF(Patch2!D8=0, "",Patch2!D8)</f>
        <v>358.95041722813596</v>
      </c>
      <c r="E31" s="77">
        <f>IF(Patch2!E8="", "",Patch2!E8)</f>
        <v>-59.999859694228427</v>
      </c>
      <c r="F31" s="77">
        <f>IF(Patch2!F8=0, "",Patch2!F8)</f>
        <v>4</v>
      </c>
      <c r="G31" s="77" t="str">
        <f>IF(Patch2!G8=0, "",Patch2!G8)</f>
        <v/>
      </c>
    </row>
    <row r="32" spans="1:7" x14ac:dyDescent="0.25">
      <c r="A32" s="62" t="str">
        <f>IF(Patch2!B9=0, "",Patch2!A9)</f>
        <v/>
      </c>
      <c r="B32" s="69" t="str">
        <f>IF(Patch2!B9="", "",Patch2!B9)</f>
        <v/>
      </c>
      <c r="C32" s="77" t="str">
        <f>IF(Patch2!C9=0, "",Patch2!C9)</f>
        <v/>
      </c>
      <c r="D32" s="77" t="str">
        <f>IF(Patch2!D9=0, "",Patch2!D9)</f>
        <v/>
      </c>
      <c r="E32" s="77" t="str">
        <f>IF(Patch2!E9="", "",Patch2!E9)</f>
        <v/>
      </c>
      <c r="F32" s="77" t="str">
        <f>IF(Patch2!F9=0, "",Patch2!F9)</f>
        <v/>
      </c>
      <c r="G32" s="77" t="str">
        <f>IF(Patch2!G9=0, "",Patch2!G9)</f>
        <v/>
      </c>
    </row>
    <row r="33" spans="1:7" x14ac:dyDescent="0.25">
      <c r="A33" s="62" t="str">
        <f>IF(Patch2!B10=0, "",Patch2!A10)</f>
        <v/>
      </c>
      <c r="B33" s="69" t="str">
        <f>IF(Patch2!B10="", "",Patch2!B10)</f>
        <v/>
      </c>
      <c r="C33" s="77" t="str">
        <f>IF(Patch2!C10=0, "",Patch2!C10)</f>
        <v/>
      </c>
      <c r="D33" s="77" t="str">
        <f>IF(Patch2!D10=0, "",Patch2!D10)</f>
        <v/>
      </c>
      <c r="E33" s="77" t="str">
        <f>IF(Patch2!E10="", "",Patch2!E10)</f>
        <v/>
      </c>
      <c r="F33" s="77" t="str">
        <f>IF(Patch2!F10=0, "",Patch2!F10)</f>
        <v/>
      </c>
      <c r="G33" s="77" t="str">
        <f>IF(Patch2!G10=0, "",Patch2!G10)</f>
        <v/>
      </c>
    </row>
    <row r="34" spans="1:7" x14ac:dyDescent="0.25">
      <c r="A34" s="62" t="str">
        <f>IF(Patch2!B11=0, "",Patch2!A11)</f>
        <v>triangle</v>
      </c>
      <c r="B34" s="69">
        <f>IF(Patch2!B11="", "",Patch2!B11)</f>
        <v>44</v>
      </c>
      <c r="C34" s="77">
        <f>IF(Patch2!C11=0, "",Patch2!C11)</f>
        <v>316</v>
      </c>
      <c r="D34" s="77">
        <f>IF(Patch2!D11=0, "",Patch2!D11)</f>
        <v>349.712812921102</v>
      </c>
      <c r="E34" s="77">
        <f>IF(Patch2!E11="", "",Patch2!E11)</f>
        <v>0</v>
      </c>
      <c r="F34" s="77">
        <f>IF(Patch2!F11=0, "",Patch2!F11)</f>
        <v>4</v>
      </c>
      <c r="G34" s="77" t="str">
        <f>IF(Patch2!G11=0, "",Patch2!G11)</f>
        <v/>
      </c>
    </row>
    <row r="35" spans="1:7" x14ac:dyDescent="0.25">
      <c r="A35" s="62" t="str">
        <f>IF(Patch2!B12=0, "",Patch2!A12)</f>
        <v>triangle</v>
      </c>
      <c r="B35" s="69">
        <f>IF(Patch2!B12="", "",Patch2!B12)</f>
        <v>45</v>
      </c>
      <c r="C35" s="77">
        <f>IF(Patch2!C12=0, "",Patch2!C12)</f>
        <v>332</v>
      </c>
      <c r="D35" s="77">
        <f>IF(Patch2!D12=0, "",Patch2!D12)</f>
        <v>358.95041722813596</v>
      </c>
      <c r="E35" s="77">
        <f>IF(Patch2!E12="", "",Patch2!E12)</f>
        <v>-59.999859694228427</v>
      </c>
      <c r="F35" s="77">
        <f>IF(Patch2!F12=0, "",Patch2!F12)</f>
        <v>4</v>
      </c>
      <c r="G35" s="77" t="str">
        <f>IF(Patch2!G12=0, "",Patch2!G12)</f>
        <v/>
      </c>
    </row>
    <row r="36" spans="1:7" x14ac:dyDescent="0.25">
      <c r="A36" s="62" t="str">
        <f>IF(Patch2!B13=0, "",Patch2!A13)</f>
        <v>triangle</v>
      </c>
      <c r="B36" s="69">
        <f>IF(Patch2!B13="", "",Patch2!B13)</f>
        <v>40</v>
      </c>
      <c r="C36" s="77">
        <f>IF(Patch2!C13=0, "",Patch2!C13)</f>
        <v>332</v>
      </c>
      <c r="D36" s="77">
        <f>IF(Patch2!D13=0, "",Patch2!D13)</f>
        <v>377.425625842204</v>
      </c>
      <c r="E36" s="77">
        <f>IF(Patch2!E13="", "",Patch2!E13)</f>
        <v>0</v>
      </c>
      <c r="F36" s="77">
        <f>IF(Patch2!F13=0, "",Patch2!F13)</f>
        <v>4</v>
      </c>
      <c r="G36" s="77" t="str">
        <f>IF(Patch2!G13=0, "",Patch2!G13)</f>
        <v/>
      </c>
    </row>
    <row r="37" spans="1:7" x14ac:dyDescent="0.25">
      <c r="A37" s="62" t="str">
        <f>IF(Patch2!B14=0, "",Patch2!A14)</f>
        <v/>
      </c>
      <c r="B37" s="69" t="str">
        <f>IF(Patch2!B14="", "",Patch2!B14)</f>
        <v/>
      </c>
      <c r="C37" s="77" t="str">
        <f>IF(Patch2!C14=0, "",Patch2!C14)</f>
        <v/>
      </c>
      <c r="D37" s="77" t="str">
        <f>IF(Patch2!D14=0, "",Patch2!D14)</f>
        <v/>
      </c>
      <c r="E37" s="77" t="str">
        <f>IF(Patch2!E14="", "",Patch2!E14)</f>
        <v/>
      </c>
      <c r="F37" s="77" t="str">
        <f>IF(Patch2!F14=0, "",Patch2!F14)</f>
        <v/>
      </c>
      <c r="G37" s="77" t="str">
        <f>IF(Patch2!G14=0, "",Patch2!G14)</f>
        <v/>
      </c>
    </row>
    <row r="38" spans="1:7" x14ac:dyDescent="0.25">
      <c r="A38" s="62" t="str">
        <f>IF(Patch2!B15=0, "",Patch2!A15)</f>
        <v/>
      </c>
      <c r="B38" s="69" t="str">
        <f>IF(Patch2!B15="", "",Patch2!B15)</f>
        <v/>
      </c>
      <c r="C38" s="77" t="str">
        <f>IF(Patch2!C15=0, "",Patch2!C15)</f>
        <v/>
      </c>
      <c r="D38" s="77" t="str">
        <f>IF(Patch2!D15=0, "",Patch2!D15)</f>
        <v/>
      </c>
      <c r="E38" s="77" t="str">
        <f>IF(Patch2!E15="", "",Patch2!E15)</f>
        <v/>
      </c>
      <c r="F38" s="77" t="str">
        <f>IF(Patch2!F15=0, "",Patch2!F15)</f>
        <v/>
      </c>
      <c r="G38" s="77" t="str">
        <f>IF(Patch2!G15=0, "",Patch2!G15)</f>
        <v/>
      </c>
    </row>
    <row r="39" spans="1:7" x14ac:dyDescent="0.25">
      <c r="A39" s="62" t="str">
        <f>IF(Patch2!B16=0, "",Patch2!A16)</f>
        <v/>
      </c>
      <c r="B39" s="69" t="str">
        <f>IF(Patch2!B16="", "",Patch2!B16)</f>
        <v/>
      </c>
      <c r="C39" s="77" t="str">
        <f>IF(Patch2!C16=0, "",Patch2!C16)</f>
        <v/>
      </c>
      <c r="D39" s="77" t="str">
        <f>IF(Patch2!D16=0, "",Patch2!D16)</f>
        <v/>
      </c>
      <c r="E39" s="77" t="str">
        <f>IF(Patch2!E16="", "",Patch2!E16)</f>
        <v/>
      </c>
      <c r="F39" s="77" t="str">
        <f>IF(Patch2!F16=0, "",Patch2!F16)</f>
        <v/>
      </c>
      <c r="G39" s="77" t="str">
        <f>IF(Patch2!G16=0, "",Patch2!G16)</f>
        <v/>
      </c>
    </row>
    <row r="40" spans="1:7" x14ac:dyDescent="0.25">
      <c r="A40" s="62" t="str">
        <f>IF(Patch2!B17=0, "",Patch2!A17)</f>
        <v/>
      </c>
      <c r="B40" s="69" t="str">
        <f>IF(Patch2!B17="", "",Patch2!B17)</f>
        <v/>
      </c>
      <c r="C40" s="77" t="str">
        <f>IF(Patch2!C17=0, "",Patch2!C17)</f>
        <v/>
      </c>
      <c r="D40" s="77" t="str">
        <f>IF(Patch2!D17=0, "",Patch2!D17)</f>
        <v/>
      </c>
      <c r="E40" s="77" t="str">
        <f>IF(Patch2!E17="", "",Patch2!E17)</f>
        <v/>
      </c>
      <c r="F40" s="77" t="str">
        <f>IF(Patch2!F17=0, "",Patch2!F17)</f>
        <v/>
      </c>
      <c r="G40" s="77" t="str">
        <f>IF(Patch2!G17=0, "",Patch2!G17)</f>
        <v/>
      </c>
    </row>
    <row r="41" spans="1:7" x14ac:dyDescent="0.25">
      <c r="A41" s="62" t="str">
        <f>IF(Patch2!B18=0, "",Patch2!A18)</f>
        <v/>
      </c>
      <c r="B41" s="69" t="str">
        <f>IF(Patch2!B18="", "",Patch2!B18)</f>
        <v/>
      </c>
      <c r="C41" s="77" t="str">
        <f>IF(Patch2!C18=0, "",Patch2!C18)</f>
        <v/>
      </c>
      <c r="D41" s="77" t="str">
        <f>IF(Patch2!D18=0, "",Patch2!D18)</f>
        <v/>
      </c>
      <c r="E41" s="77" t="str">
        <f>IF(Patch2!E18="", "",Patch2!E18)</f>
        <v/>
      </c>
      <c r="F41" s="77" t="str">
        <f>IF(Patch2!F18=0, "",Patch2!F18)</f>
        <v/>
      </c>
      <c r="G41" s="77" t="str">
        <f>IF(Patch2!G18=0, "",Patch2!G18)</f>
        <v/>
      </c>
    </row>
    <row r="42" spans="1:7" x14ac:dyDescent="0.25">
      <c r="A42" s="62" t="str">
        <f>IF(Patch2!B19=0, "",Patch2!A19)</f>
        <v/>
      </c>
      <c r="B42" s="69" t="str">
        <f>IF(Patch2!B19="", "",Patch2!B19)</f>
        <v/>
      </c>
      <c r="C42" s="77" t="str">
        <f>IF(Patch2!C19=0, "",Patch2!C19)</f>
        <v/>
      </c>
      <c r="D42" s="77" t="str">
        <f>IF(Patch2!D19=0, "",Patch2!D19)</f>
        <v/>
      </c>
      <c r="E42" s="77" t="str">
        <f>IF(Patch2!E19="", "",Patch2!E19)</f>
        <v/>
      </c>
      <c r="F42" s="77" t="str">
        <f>IF(Patch2!F19=0, "",Patch2!F19)</f>
        <v/>
      </c>
      <c r="G42" s="77" t="str">
        <f>IF(Patch2!G19=0, "",Patch2!G19)</f>
        <v/>
      </c>
    </row>
    <row r="43" spans="1:7" x14ac:dyDescent="0.25">
      <c r="A43" s="62" t="str">
        <f>IF(Patch2!B20=0, "",Patch2!A20)</f>
        <v/>
      </c>
      <c r="B43" s="69" t="str">
        <f>IF(Patch2!B20="", "",Patch2!B20)</f>
        <v/>
      </c>
      <c r="C43" s="77" t="str">
        <f>IF(Patch2!C20=0, "",Patch2!C20)</f>
        <v/>
      </c>
      <c r="D43" s="77" t="str">
        <f>IF(Patch2!D20=0, "",Patch2!D20)</f>
        <v/>
      </c>
      <c r="E43" s="77" t="str">
        <f>IF(Patch2!E20="", "",Patch2!E20)</f>
        <v/>
      </c>
      <c r="F43" s="77" t="str">
        <f>IF(Patch2!F20=0, "",Patch2!F20)</f>
        <v/>
      </c>
      <c r="G43" s="77" t="str">
        <f>IF(Patch2!G20=0, "",Patch2!G20)</f>
        <v/>
      </c>
    </row>
    <row r="44" spans="1:7" x14ac:dyDescent="0.25">
      <c r="A44" s="62" t="str">
        <f>IF(Patch2!B21=0, "",Patch2!A21)</f>
        <v/>
      </c>
      <c r="B44" s="69" t="str">
        <f>IF(Patch2!B21="", "",Patch2!B21)</f>
        <v/>
      </c>
      <c r="C44" s="77" t="str">
        <f>IF(Patch2!C21=0, "",Patch2!C21)</f>
        <v/>
      </c>
      <c r="D44" s="77" t="str">
        <f>IF(Patch2!D21=0, "",Patch2!D21)</f>
        <v/>
      </c>
      <c r="E44" s="77" t="str">
        <f>IF(Patch2!E21="", "",Patch2!E21)</f>
        <v/>
      </c>
      <c r="F44" s="77" t="str">
        <f>IF(Patch2!F21=0, "",Patch2!F21)</f>
        <v/>
      </c>
      <c r="G44" s="77" t="str">
        <f>IF(Patch2!G21=0, "",Patch2!G21)</f>
        <v/>
      </c>
    </row>
    <row r="45" spans="1:7" x14ac:dyDescent="0.25">
      <c r="A45" s="62" t="str">
        <f>IF(Patch2!B22=0, "",Patch2!A22)</f>
        <v/>
      </c>
      <c r="B45" s="69" t="str">
        <f>IF(Patch2!B22="", "",Patch2!B22)</f>
        <v/>
      </c>
      <c r="C45" s="77" t="str">
        <f>IF(Patch2!C22=0, "",Patch2!C22)</f>
        <v/>
      </c>
      <c r="D45" s="77" t="str">
        <f>IF(Patch2!D22=0, "",Patch2!D22)</f>
        <v/>
      </c>
      <c r="E45" s="77" t="str">
        <f>IF(Patch2!E22="", "",Patch2!E22)</f>
        <v/>
      </c>
      <c r="F45" s="77" t="str">
        <f>IF(Patch2!F22=0, "",Patch2!F22)</f>
        <v/>
      </c>
      <c r="G45" s="77" t="str">
        <f>IF(Patch2!G22=0, "",Patch2!G22)</f>
        <v/>
      </c>
    </row>
    <row r="46" spans="1:7" x14ac:dyDescent="0.25">
      <c r="A46" s="62" t="str">
        <f>IF(Patch2!B23=0, "",Patch2!A23)</f>
        <v/>
      </c>
      <c r="B46" s="69" t="str">
        <f>IF(Patch2!B23="", "",Patch2!B23)</f>
        <v/>
      </c>
      <c r="C46" s="77" t="str">
        <f>IF(Patch2!C23=0, "",Patch2!C23)</f>
        <v/>
      </c>
      <c r="D46" s="77" t="str">
        <f>IF(Patch2!D23=0, "",Patch2!D23)</f>
        <v/>
      </c>
      <c r="E46" s="77" t="str">
        <f>IF(Patch2!E23="", "",Patch2!E23)</f>
        <v/>
      </c>
      <c r="F46" s="77" t="str">
        <f>IF(Patch2!F23=0, "",Patch2!F23)</f>
        <v/>
      </c>
      <c r="G46" s="77" t="str">
        <f>IF(Patch2!G23=0, "",Patch2!G23)</f>
        <v/>
      </c>
    </row>
    <row r="47" spans="1:7" x14ac:dyDescent="0.25">
      <c r="A47" s="62" t="str">
        <f>IF(Patch2!B24=0, "",Patch2!A24)</f>
        <v/>
      </c>
      <c r="B47" s="69" t="str">
        <f>IF(Patch2!B24="", "",Patch2!B24)</f>
        <v/>
      </c>
      <c r="C47" s="77" t="str">
        <f>IF(Patch2!C24=0, "",Patch2!C24)</f>
        <v/>
      </c>
      <c r="D47" s="77" t="str">
        <f>IF(Patch2!D24=0, "",Patch2!D24)</f>
        <v/>
      </c>
      <c r="E47" s="77" t="str">
        <f>IF(Patch2!E24="", "",Patch2!E24)</f>
        <v/>
      </c>
      <c r="F47" s="77" t="str">
        <f>IF(Patch2!F24=0, "",Patch2!F24)</f>
        <v/>
      </c>
      <c r="G47" s="77" t="str">
        <f>IF(Patch2!G24=0, "",Patch2!G24)</f>
        <v/>
      </c>
    </row>
    <row r="48" spans="1:7" x14ac:dyDescent="0.25">
      <c r="A48" s="62" t="str">
        <f>IF(Patch2!B25=0, "",Patch2!A25)</f>
        <v/>
      </c>
      <c r="B48" s="69" t="str">
        <f>IF(Patch2!B25="", "",Patch2!B25)</f>
        <v/>
      </c>
      <c r="C48" s="77" t="str">
        <f>IF(Patch2!C25=0, "",Patch2!C25)</f>
        <v/>
      </c>
      <c r="D48" s="77" t="str">
        <f>IF(Patch2!D25=0, "",Patch2!D25)</f>
        <v/>
      </c>
      <c r="E48" s="77" t="str">
        <f>IF(Patch2!E25="", "",Patch2!E25)</f>
        <v/>
      </c>
      <c r="F48" s="77" t="str">
        <f>IF(Patch2!F25=0, "",Patch2!F25)</f>
        <v/>
      </c>
      <c r="G48" s="77" t="str">
        <f>IF(Patch2!G25=0, "",Patch2!G25)</f>
        <v/>
      </c>
    </row>
    <row r="49" spans="1:8" x14ac:dyDescent="0.25">
      <c r="A49" s="63" t="str">
        <f>IF(Patch3!B3="", "",Patch3!A3)</f>
        <v/>
      </c>
      <c r="B49" s="70" t="str">
        <f>IF(Patch3!B3="", "",Patch3!B3)</f>
        <v/>
      </c>
      <c r="C49" s="78" t="str">
        <f>IF(Patch3!C3=0, "",Patch3!C3)</f>
        <v/>
      </c>
      <c r="D49" s="78" t="str">
        <f>IF(Patch3!D3=0, "",Patch3!D3)</f>
        <v/>
      </c>
      <c r="E49" s="78" t="str">
        <f>IF(Patch3!E3="", "",Patch3!E3)</f>
        <v/>
      </c>
      <c r="F49" s="78" t="str">
        <f>IF(Patch3!F3=0, "",Patch3!F3)</f>
        <v/>
      </c>
      <c r="G49" s="78" t="str">
        <f>IF(Patch3!G3=0, "",Patch3!G3)</f>
        <v/>
      </c>
    </row>
    <row r="50" spans="1:8" x14ac:dyDescent="0.25">
      <c r="A50" s="63" t="str">
        <f>IF(Patch3!B4="", "",Patch3!A4)</f>
        <v/>
      </c>
      <c r="B50" s="70" t="str">
        <f>IF(Patch3!B4="", "",Patch3!B4)</f>
        <v/>
      </c>
      <c r="C50" s="78" t="str">
        <f>IF(Patch3!C4=0, "",Patch3!C4)</f>
        <v/>
      </c>
      <c r="D50" s="78" t="str">
        <f>IF(Patch3!D4=0, "",Patch3!D4)</f>
        <v/>
      </c>
      <c r="E50" s="78" t="str">
        <f>IF(Patch3!E4="", "",Patch3!E4)</f>
        <v/>
      </c>
      <c r="F50" s="78" t="str">
        <f>IF(Patch3!F4=0, "",Patch3!F4)</f>
        <v/>
      </c>
      <c r="G50" s="78" t="str">
        <f>IF(Patch3!G4=0, "",Patch3!G4)</f>
        <v/>
      </c>
    </row>
    <row r="51" spans="1:8" x14ac:dyDescent="0.25">
      <c r="A51" s="63" t="str">
        <f>IF(Patch3!B5="", "",Patch3!A5)</f>
        <v/>
      </c>
      <c r="B51" s="70" t="str">
        <f>IF(Patch3!B5="", "",Patch3!B5)</f>
        <v/>
      </c>
      <c r="C51" s="78" t="str">
        <f>IF(Patch3!C5=0, "",Patch3!C5)</f>
        <v/>
      </c>
      <c r="D51" s="78" t="str">
        <f>IF(Patch3!D5=0, "",Patch3!D5)</f>
        <v/>
      </c>
      <c r="E51" s="78" t="str">
        <f>IF(Patch3!E5="", "",Patch3!E5)</f>
        <v/>
      </c>
      <c r="F51" s="78" t="str">
        <f>IF(Patch3!F5=0, "",Patch3!F5)</f>
        <v/>
      </c>
      <c r="G51" s="78" t="str">
        <f>IF(Patch3!G5=0, "",Patch3!G5)</f>
        <v/>
      </c>
    </row>
    <row r="52" spans="1:8" x14ac:dyDescent="0.25">
      <c r="A52" s="63" t="str">
        <f>IF(Patch3!B6="", "",Patch3!A6)</f>
        <v/>
      </c>
      <c r="B52" s="70" t="str">
        <f>IF(Patch3!B6="", "",Patch3!B6)</f>
        <v/>
      </c>
      <c r="C52" s="78" t="str">
        <f>IF(Patch3!C6=0, "",Patch3!C6)</f>
        <v/>
      </c>
      <c r="D52" s="78" t="str">
        <f>IF(Patch3!D6=0, "",Patch3!D6)</f>
        <v/>
      </c>
      <c r="E52" s="78" t="str">
        <f>IF(Patch3!E6="", "",Patch3!E6)</f>
        <v/>
      </c>
      <c r="F52" s="78" t="str">
        <f>IF(Patch3!F6=0, "",Patch3!F6)</f>
        <v/>
      </c>
      <c r="G52" s="78" t="str">
        <f>IF(Patch3!G6=0, "",Patch3!G6)</f>
        <v/>
      </c>
    </row>
    <row r="53" spans="1:8" x14ac:dyDescent="0.25">
      <c r="A53" s="63" t="str">
        <f>IF(Patch3!B7="", "",Patch3!A7)</f>
        <v/>
      </c>
      <c r="B53" s="70" t="str">
        <f>IF(Patch3!B7="", "",Patch3!B7)</f>
        <v/>
      </c>
      <c r="C53" s="78" t="str">
        <f>IF(Patch3!C7=0, "",Patch3!C7)</f>
        <v/>
      </c>
      <c r="D53" s="78" t="str">
        <f>IF(Patch3!D7=0, "",Patch3!D7)</f>
        <v/>
      </c>
      <c r="E53" s="78" t="str">
        <f>IF(Patch3!E7="", "",Patch3!E7)</f>
        <v/>
      </c>
      <c r="F53" s="78" t="str">
        <f>IF(Patch3!F7=0, "",Patch3!F7)</f>
        <v/>
      </c>
      <c r="G53" s="78" t="str">
        <f>IF(Patch3!G7=0, "",Patch3!G7)</f>
        <v/>
      </c>
      <c r="H53" s="64"/>
    </row>
    <row r="54" spans="1:8" x14ac:dyDescent="0.25">
      <c r="A54" s="63" t="str">
        <f>IF(Patch3!B8="", "",Patch3!A8)</f>
        <v/>
      </c>
      <c r="B54" s="70" t="str">
        <f>IF(Patch3!B8="", "",Patch3!B8)</f>
        <v/>
      </c>
      <c r="C54" s="78" t="str">
        <f>IF(Patch3!C8=0, "",Patch3!C8)</f>
        <v/>
      </c>
      <c r="D54" s="78" t="str">
        <f>IF(Patch3!D8=0, "",Patch3!D8)</f>
        <v/>
      </c>
      <c r="E54" s="78" t="str">
        <f>IF(Patch3!E8="", "",Patch3!E8)</f>
        <v/>
      </c>
      <c r="F54" s="78" t="str">
        <f>IF(Patch3!F8=0, "",Patch3!F8)</f>
        <v/>
      </c>
      <c r="G54" s="78" t="str">
        <f>IF(Patch3!G8=0, "",Patch3!G8)</f>
        <v/>
      </c>
    </row>
    <row r="55" spans="1:8" x14ac:dyDescent="0.25">
      <c r="A55" s="63" t="str">
        <f>IF(Patch3!B9="", "",Patch3!A9)</f>
        <v/>
      </c>
      <c r="B55" s="70" t="str">
        <f>IF(Patch3!B9="", "",Patch3!B9)</f>
        <v/>
      </c>
      <c r="C55" s="78" t="str">
        <f>IF(Patch3!C9=0, "",Patch3!C9)</f>
        <v/>
      </c>
      <c r="D55" s="78" t="str">
        <f>IF(Patch3!D9=0, "",Patch3!D9)</f>
        <v/>
      </c>
      <c r="E55" s="78" t="str">
        <f>IF(Patch3!E9="", "",Patch3!E9)</f>
        <v/>
      </c>
      <c r="F55" s="78" t="str">
        <f>IF(Patch3!F9=0, "",Patch3!F9)</f>
        <v/>
      </c>
      <c r="G55" s="78" t="str">
        <f>IF(Patch3!G9=0, "",Patch3!G9)</f>
        <v/>
      </c>
    </row>
    <row r="56" spans="1:8" x14ac:dyDescent="0.25">
      <c r="A56" s="63" t="str">
        <f>IF(Patch3!B10="", "",Patch3!A10)</f>
        <v/>
      </c>
      <c r="B56" s="70" t="str">
        <f>IF(Patch3!B10="", "",Patch3!B10)</f>
        <v/>
      </c>
      <c r="C56" s="78" t="str">
        <f>IF(Patch3!C10=0, "",Patch3!C10)</f>
        <v/>
      </c>
      <c r="D56" s="78" t="str">
        <f>IF(Patch3!D10=0, "",Patch3!D10)</f>
        <v/>
      </c>
      <c r="E56" s="78" t="str">
        <f>IF(Patch3!E10="", "",Patch3!E10)</f>
        <v/>
      </c>
      <c r="F56" s="78" t="str">
        <f>IF(Patch3!F10=0, "",Patch3!F10)</f>
        <v/>
      </c>
      <c r="G56" s="78" t="str">
        <f>IF(Patch3!G10=0, "",Patch3!G10)</f>
        <v/>
      </c>
    </row>
    <row r="57" spans="1:8" x14ac:dyDescent="0.25">
      <c r="A57" s="63" t="str">
        <f>IF(Patch3!B11="", "",Patch3!A11)</f>
        <v/>
      </c>
      <c r="B57" s="70" t="str">
        <f>IF(Patch3!B11="", "",Patch3!B11)</f>
        <v/>
      </c>
      <c r="C57" s="78" t="str">
        <f>IF(Patch3!C11=0, "",Patch3!C11)</f>
        <v/>
      </c>
      <c r="D57" s="78" t="str">
        <f>IF(Patch3!D11=0, "",Patch3!D11)</f>
        <v/>
      </c>
      <c r="E57" s="78" t="str">
        <f>IF(Patch3!E11="", "",Patch3!E11)</f>
        <v/>
      </c>
      <c r="F57" s="78" t="str">
        <f>IF(Patch3!F11=0, "",Patch3!F11)</f>
        <v/>
      </c>
      <c r="G57" s="78" t="str">
        <f>IF(Patch3!G11=0, "",Patch3!G11)</f>
        <v/>
      </c>
    </row>
    <row r="58" spans="1:8" x14ac:dyDescent="0.25">
      <c r="A58" s="63" t="str">
        <f>IF(Patch3!B12="", "",Patch3!A12)</f>
        <v>triangle</v>
      </c>
      <c r="B58" s="70">
        <f>IF(Patch3!B12="", "",Patch3!B12)</f>
        <v>13</v>
      </c>
      <c r="C58" s="78">
        <f>IF(Patch3!C12=0, "",Patch3!C12)</f>
        <v>482</v>
      </c>
      <c r="D58" s="78">
        <f>IF(Patch3!D12=0, "",Patch3!D12)</f>
        <v>358.95041722813596</v>
      </c>
      <c r="E58" s="78">
        <f>IF(Patch3!E12="", "",Patch3!E12)</f>
        <v>-59.999859694228427</v>
      </c>
      <c r="F58" s="78">
        <f>IF(Patch3!F12=0, "",Patch3!F12)</f>
        <v>4</v>
      </c>
      <c r="G58" s="78" t="str">
        <f>IF(Patch3!G12=0, "",Patch3!G12)</f>
        <v/>
      </c>
    </row>
    <row r="59" spans="1:8" x14ac:dyDescent="0.25">
      <c r="A59" s="63" t="str">
        <f>IF(Patch3!B13="", "",Patch3!A13)</f>
        <v>triangle</v>
      </c>
      <c r="B59" s="70">
        <f>IF(Patch3!B13="", "",Patch3!B13)</f>
        <v>8</v>
      </c>
      <c r="C59" s="78">
        <f>IF(Patch3!C13=0, "",Patch3!C13)</f>
        <v>482</v>
      </c>
      <c r="D59" s="78">
        <f>IF(Patch3!D13=0, "",Patch3!D13)</f>
        <v>377.425625842204</v>
      </c>
      <c r="E59" s="78">
        <f>IF(Patch3!E13="", "",Patch3!E13)</f>
        <v>0</v>
      </c>
      <c r="F59" s="78">
        <f>IF(Patch3!F13=0, "",Patch3!F13)</f>
        <v>4</v>
      </c>
      <c r="G59" s="78" t="str">
        <f>IF(Patch3!G13=0, "",Patch3!G13)</f>
        <v/>
      </c>
    </row>
    <row r="60" spans="1:8" x14ac:dyDescent="0.25">
      <c r="A60" s="63" t="str">
        <f>IF(Patch3!B14="", "",Patch3!A14)</f>
        <v>triangle</v>
      </c>
      <c r="B60" s="70">
        <f>IF(Patch3!B14="", "",Patch3!B14)</f>
        <v>9</v>
      </c>
      <c r="C60" s="78">
        <f>IF(Patch3!C14=0, "",Patch3!C14)</f>
        <v>466</v>
      </c>
      <c r="D60" s="78">
        <f>IF(Patch3!D14=0, "",Patch3!D14)</f>
        <v>386.66323014923796</v>
      </c>
      <c r="E60" s="78">
        <f>IF(Patch3!E14="", "",Patch3!E14)</f>
        <v>59.999859694228427</v>
      </c>
      <c r="F60" s="78">
        <f>IF(Patch3!F14=0, "",Patch3!F14)</f>
        <v>4</v>
      </c>
      <c r="G60" s="78" t="str">
        <f>IF(Patch3!G14=0, "",Patch3!G14)</f>
        <v/>
      </c>
    </row>
    <row r="61" spans="1:8" x14ac:dyDescent="0.25">
      <c r="A61" s="63" t="str">
        <f>IF(Patch3!B15="", "",Patch3!A15)</f>
        <v>triangle</v>
      </c>
      <c r="B61" s="70">
        <f>IF(Patch3!B15="", "",Patch3!B15)</f>
        <v>6</v>
      </c>
      <c r="C61" s="78">
        <f>IF(Patch3!C15=0, "",Patch3!C15)</f>
        <v>466</v>
      </c>
      <c r="D61" s="78">
        <f>IF(Patch3!D15=0, "",Patch3!D15)</f>
        <v>405.138438763306</v>
      </c>
      <c r="E61" s="78">
        <f>IF(Patch3!E15="", "",Patch3!E15)</f>
        <v>0</v>
      </c>
      <c r="F61" s="78">
        <f>IF(Patch3!F15=0, "",Patch3!F15)</f>
        <v>4</v>
      </c>
      <c r="G61" s="78" t="str">
        <f>IF(Patch3!G15=0, "",Patch3!G15)</f>
        <v/>
      </c>
    </row>
    <row r="62" spans="1:8" x14ac:dyDescent="0.25">
      <c r="A62" s="63" t="str">
        <f>IF(Patch3!B16="", "",Patch3!A16)</f>
        <v/>
      </c>
      <c r="B62" s="70" t="str">
        <f>IF(Patch3!B16="", "",Patch3!B16)</f>
        <v/>
      </c>
      <c r="C62" s="78" t="str">
        <f>IF(Patch3!C16=0, "",Patch3!C16)</f>
        <v/>
      </c>
      <c r="D62" s="78" t="str">
        <f>IF(Patch3!D16=0, "",Patch3!D16)</f>
        <v/>
      </c>
      <c r="E62" s="78" t="str">
        <f>IF(Patch3!E16="", "",Patch3!E16)</f>
        <v/>
      </c>
      <c r="F62" s="78" t="str">
        <f>IF(Patch3!F16=0, "",Patch3!F16)</f>
        <v/>
      </c>
      <c r="G62" s="78" t="str">
        <f>IF(Patch3!G16=0, "",Patch3!G16)</f>
        <v/>
      </c>
    </row>
    <row r="63" spans="1:8" x14ac:dyDescent="0.25">
      <c r="A63" s="63" t="str">
        <f>IF(Patch3!B17="", "",Patch3!A17)</f>
        <v/>
      </c>
      <c r="B63" s="70" t="str">
        <f>IF(Patch3!B17="", "",Patch3!B17)</f>
        <v/>
      </c>
      <c r="C63" s="78" t="str">
        <f>IF(Patch3!C17=0, "",Patch3!C17)</f>
        <v/>
      </c>
      <c r="D63" s="78" t="str">
        <f>IF(Patch3!D17=0, "",Patch3!D17)</f>
        <v/>
      </c>
      <c r="E63" s="78" t="str">
        <f>IF(Patch3!E17="", "",Patch3!E17)</f>
        <v/>
      </c>
      <c r="F63" s="78" t="str">
        <f>IF(Patch3!F17=0, "",Patch3!F17)</f>
        <v/>
      </c>
      <c r="G63" s="78" t="str">
        <f>IF(Patch3!G17=0, "",Patch3!G17)</f>
        <v/>
      </c>
    </row>
    <row r="64" spans="1:8" x14ac:dyDescent="0.25">
      <c r="A64" s="63" t="str">
        <f>IF(Patch3!B18="", "",Patch3!A18)</f>
        <v/>
      </c>
      <c r="B64" s="70" t="str">
        <f>IF(Patch3!B18="", "",Patch3!B18)</f>
        <v/>
      </c>
      <c r="C64" s="78" t="str">
        <f>IF(Patch3!C18=0, "",Patch3!C18)</f>
        <v/>
      </c>
      <c r="D64" s="78" t="str">
        <f>IF(Patch3!D18=0, "",Patch3!D18)</f>
        <v/>
      </c>
      <c r="E64" s="78" t="str">
        <f>IF(Patch3!E18="", "",Patch3!E18)</f>
        <v/>
      </c>
      <c r="F64" s="78" t="str">
        <f>IF(Patch3!F18=0, "",Patch3!F18)</f>
        <v/>
      </c>
      <c r="G64" s="78" t="str">
        <f>IF(Patch3!G18=0, "",Patch3!G18)</f>
        <v/>
      </c>
    </row>
    <row r="65" spans="1:7" x14ac:dyDescent="0.25">
      <c r="A65" s="63" t="str">
        <f>IF(Patch3!B19="", "",Patch3!A19)</f>
        <v>triangle</v>
      </c>
      <c r="B65" s="70">
        <f>IF(Patch3!B19="", "",Patch3!B19)</f>
        <v>10</v>
      </c>
      <c r="C65" s="78">
        <f>IF(Patch3!C19=0, "",Patch3!C19)</f>
        <v>450</v>
      </c>
      <c r="D65" s="78">
        <f>IF(Patch3!D19=0, "",Patch3!D19)</f>
        <v>377.425625842204</v>
      </c>
      <c r="E65" s="78">
        <f>IF(Patch3!E19="", "",Patch3!E19)</f>
        <v>119.99971938845685</v>
      </c>
      <c r="F65" s="78">
        <f>IF(Patch3!F19=0, "",Patch3!F19)</f>
        <v>4</v>
      </c>
      <c r="G65" s="78" t="str">
        <f>IF(Patch3!G19=0, "",Patch3!G19)</f>
        <v/>
      </c>
    </row>
    <row r="66" spans="1:7" x14ac:dyDescent="0.25">
      <c r="A66" s="63" t="str">
        <f>IF(Patch3!B20="", "",Patch3!A20)</f>
        <v>triangle</v>
      </c>
      <c r="B66" s="70">
        <f>IF(Patch3!B20="", "",Patch3!B20)</f>
        <v>5</v>
      </c>
      <c r="C66" s="78">
        <f>IF(Patch3!C20=0, "",Patch3!C20)</f>
        <v>434</v>
      </c>
      <c r="D66" s="78">
        <f>IF(Patch3!D20=0, "",Patch3!D20)</f>
        <v>386.66323014923796</v>
      </c>
      <c r="E66" s="78">
        <f>IF(Patch3!E20="", "",Patch3!E20)</f>
        <v>59.999859694228427</v>
      </c>
      <c r="F66" s="78">
        <f>IF(Patch3!F20=0, "",Patch3!F20)</f>
        <v>4</v>
      </c>
      <c r="G66" s="78" t="str">
        <f>IF(Patch3!G20=0, "",Patch3!G20)</f>
        <v/>
      </c>
    </row>
    <row r="67" spans="1:7" x14ac:dyDescent="0.25">
      <c r="A67" s="63" t="str">
        <f>IF(Patch3!B21="", "",Patch3!A21)</f>
        <v>triangle</v>
      </c>
      <c r="B67" s="70">
        <f>IF(Patch3!B21="", "",Patch3!B21)</f>
        <v>15</v>
      </c>
      <c r="C67" s="78">
        <f>IF(Patch3!C21=0, "",Patch3!C21)</f>
        <v>418</v>
      </c>
      <c r="D67" s="78">
        <f>IF(Patch3!D21=0, "",Patch3!D21)</f>
        <v>377.425625842204</v>
      </c>
      <c r="E67" s="78">
        <f>IF(Patch3!E21="", "",Patch3!E21)</f>
        <v>119.99971938845685</v>
      </c>
      <c r="F67" s="78">
        <f>IF(Patch3!F21=0, "",Patch3!F21)</f>
        <v>4</v>
      </c>
      <c r="G67" s="78" t="str">
        <f>IF(Patch3!G21=0, "",Patch3!G21)</f>
        <v/>
      </c>
    </row>
    <row r="68" spans="1:7" x14ac:dyDescent="0.25">
      <c r="A68" s="63" t="str">
        <f>IF(Patch3!B22="", "",Patch3!A22)</f>
        <v>triangle</v>
      </c>
      <c r="B68" s="70">
        <f>IF(Patch3!B22="", "",Patch3!B22)</f>
        <v>0</v>
      </c>
      <c r="C68" s="78">
        <f>IF(Patch3!C22=0, "",Patch3!C22)</f>
        <v>418</v>
      </c>
      <c r="D68" s="78">
        <f>IF(Patch3!D22=0, "",Patch3!D22)</f>
        <v>358.95041722813596</v>
      </c>
      <c r="E68" s="78">
        <f>IF(Patch3!E22="", "",Patch3!E22)</f>
        <v>179.99957908268468</v>
      </c>
      <c r="F68" s="78">
        <f>IF(Patch3!F22=0, "",Patch3!F22)</f>
        <v>4</v>
      </c>
      <c r="G68" s="78" t="str">
        <f>IF(Patch3!G22=0, "",Patch3!G22)</f>
        <v/>
      </c>
    </row>
    <row r="69" spans="1:7" x14ac:dyDescent="0.25">
      <c r="A69" s="63" t="str">
        <f>IF(Patch3!B23="", "",Patch3!A23)</f>
        <v>triangle</v>
      </c>
      <c r="B69" s="70">
        <f>IF(Patch3!B23="", "",Patch3!B23)</f>
        <v>11</v>
      </c>
      <c r="C69" s="78">
        <f>IF(Patch3!C23=0, "",Patch3!C23)</f>
        <v>450</v>
      </c>
      <c r="D69" s="78">
        <f>IF(Patch3!D23=0, "",Patch3!D23)</f>
        <v>358.95041722813596</v>
      </c>
      <c r="E69" s="78">
        <f>IF(Patch3!E23="", "",Patch3!E23)</f>
        <v>179.99957908268468</v>
      </c>
      <c r="F69" s="78">
        <f>IF(Patch3!F23=0, "",Patch3!F23)</f>
        <v>4</v>
      </c>
      <c r="G69" s="78" t="str">
        <f>IF(Patch3!G23=0, "",Patch3!G23)</f>
        <v/>
      </c>
    </row>
    <row r="70" spans="1:7" x14ac:dyDescent="0.25">
      <c r="A70" s="63" t="str">
        <f>IF(Patch3!B24="", "",Patch3!A24)</f>
        <v>triangle</v>
      </c>
      <c r="B70" s="70">
        <f>IF(Patch3!B24="", "",Patch3!B24)</f>
        <v>14</v>
      </c>
      <c r="C70" s="78">
        <f>IF(Patch3!C24=0, "",Patch3!C24)</f>
        <v>434</v>
      </c>
      <c r="D70" s="78">
        <f>IF(Patch3!D24=0, "",Patch3!D24)</f>
        <v>349.712812921102</v>
      </c>
      <c r="E70" s="78">
        <f>IF(Patch3!E24="", "",Patch3!E24)</f>
        <v>119.99971938845685</v>
      </c>
      <c r="F70" s="78">
        <f>IF(Patch3!F24=0, "",Patch3!F24)</f>
        <v>4</v>
      </c>
      <c r="G70" s="78" t="str">
        <f>IF(Patch3!G24=0, "",Patch3!G24)</f>
        <v/>
      </c>
    </row>
    <row r="71" spans="1:7" x14ac:dyDescent="0.25">
      <c r="A71" s="63" t="str">
        <f>IF(Patch3!B25="", "",Patch3!A25)</f>
        <v/>
      </c>
      <c r="B71" s="70" t="str">
        <f>IF(Patch3!B25="", "",Patch3!B25)</f>
        <v/>
      </c>
      <c r="C71" s="78" t="str">
        <f>IF(Patch3!C25=0, "",Patch3!C25)</f>
        <v/>
      </c>
      <c r="D71" s="78" t="str">
        <f>IF(Patch3!D25=0, "",Patch3!D25)</f>
        <v/>
      </c>
      <c r="E71" s="78" t="str">
        <f>IF(Patch3!E25="", "",Patch3!E25)</f>
        <v/>
      </c>
      <c r="F71" s="78" t="str">
        <f>IF(Patch3!F25=0, "",Patch3!F25)</f>
        <v/>
      </c>
      <c r="G71" s="78" t="str">
        <f>IF(Patch3!G25=0, "",Patch3!G25)</f>
        <v/>
      </c>
    </row>
    <row r="72" spans="1:7" x14ac:dyDescent="0.25">
      <c r="A72" s="65" t="str">
        <f>IF(Patch4!B3="", "",Patch4!A3)</f>
        <v/>
      </c>
      <c r="B72" s="66" t="str">
        <f>IF(Patch4!B3="", "",Patch4!B3)</f>
        <v/>
      </c>
      <c r="C72" s="79" t="str">
        <f>IF(Patch4!C3=0, "",Patch4!C3)</f>
        <v/>
      </c>
      <c r="D72" s="79" t="str">
        <f>IF(Patch4!D3=0, "",Patch4!D3)</f>
        <v/>
      </c>
      <c r="E72" s="79" t="str">
        <f>IF(Patch4!E3="", "",Patch4!E3)</f>
        <v/>
      </c>
      <c r="F72" s="79" t="str">
        <f>IF(Patch4!F3=0, "",Patch4!F3)</f>
        <v/>
      </c>
      <c r="G72" s="79" t="str">
        <f>IF(Patch4!G3=0, "",Patch4!G3)</f>
        <v/>
      </c>
    </row>
    <row r="73" spans="1:7" x14ac:dyDescent="0.25">
      <c r="A73" s="65" t="str">
        <f>IF(Patch4!B4="", "",Patch4!A4)</f>
        <v/>
      </c>
      <c r="B73" s="66" t="str">
        <f>IF(Patch4!B4="", "",Patch4!B4)</f>
        <v/>
      </c>
      <c r="C73" s="79" t="str">
        <f>IF(Patch4!C4=0, "",Patch4!C4)</f>
        <v/>
      </c>
      <c r="D73" s="79" t="str">
        <f>IF(Patch4!D4=0, "",Patch4!D4)</f>
        <v/>
      </c>
      <c r="E73" s="79" t="str">
        <f>IF(Patch4!E4="", "",Patch4!E4)</f>
        <v/>
      </c>
      <c r="F73" s="79" t="str">
        <f>IF(Patch4!F4=0, "",Patch4!F4)</f>
        <v/>
      </c>
      <c r="G73" s="79" t="str">
        <f>IF(Patch4!G4=0, "",Patch4!G4)</f>
        <v/>
      </c>
    </row>
    <row r="74" spans="1:7" x14ac:dyDescent="0.25">
      <c r="A74" s="65" t="str">
        <f>IF(Patch4!B5="", "",Patch4!A5)</f>
        <v/>
      </c>
      <c r="B74" s="66" t="str">
        <f>IF(Patch4!B5="", "",Patch4!B5)</f>
        <v/>
      </c>
      <c r="C74" s="79" t="str">
        <f>IF(Patch4!C5=0, "",Patch4!C5)</f>
        <v/>
      </c>
      <c r="D74" s="79" t="str">
        <f>IF(Patch4!D5=0, "",Patch4!D5)</f>
        <v/>
      </c>
      <c r="E74" s="79" t="str">
        <f>IF(Patch4!E5="", "",Patch4!E5)</f>
        <v/>
      </c>
      <c r="F74" s="79" t="str">
        <f>IF(Patch4!F5=0, "",Patch4!F5)</f>
        <v/>
      </c>
      <c r="G74" s="79" t="str">
        <f>IF(Patch4!G5=0, "",Patch4!G5)</f>
        <v/>
      </c>
    </row>
    <row r="75" spans="1:7" x14ac:dyDescent="0.25">
      <c r="A75" s="65" t="str">
        <f>IF(Patch4!B6="", "",Patch4!A6)</f>
        <v/>
      </c>
      <c r="B75" s="66" t="str">
        <f>IF(Patch4!B6="", "",Patch4!B6)</f>
        <v/>
      </c>
      <c r="C75" s="79" t="str">
        <f>IF(Patch4!C6=0, "",Patch4!C6)</f>
        <v/>
      </c>
      <c r="D75" s="79" t="str">
        <f>IF(Patch4!D6=0, "",Patch4!D6)</f>
        <v/>
      </c>
      <c r="E75" s="79" t="str">
        <f>IF(Patch4!E6="", "",Patch4!E6)</f>
        <v/>
      </c>
      <c r="F75" s="79" t="str">
        <f>IF(Patch4!F6=0, "",Patch4!F6)</f>
        <v/>
      </c>
      <c r="G75" s="79" t="str">
        <f>IF(Patch4!G6=0, "",Patch4!G6)</f>
        <v/>
      </c>
    </row>
    <row r="76" spans="1:7" x14ac:dyDescent="0.25">
      <c r="A76" s="65" t="str">
        <f>IF(Patch4!B7="", "",Patch4!A7)</f>
        <v>triangle</v>
      </c>
      <c r="B76" s="66">
        <f>IF(Patch4!B7="", "",Patch4!B7)</f>
        <v>28</v>
      </c>
      <c r="C76" s="79">
        <f>IF(Patch4!C7=0, "",Patch4!C7)</f>
        <v>548</v>
      </c>
      <c r="D76" s="79">
        <f>IF(Patch4!D7=0, "",Patch4!D7)</f>
        <v>349.712812921102</v>
      </c>
      <c r="E76" s="79">
        <f>IF(Patch4!E7="", "",Patch4!E7)</f>
        <v>0</v>
      </c>
      <c r="F76" s="79">
        <f>IF(Patch4!F7=0, "",Patch4!F7)</f>
        <v>4</v>
      </c>
      <c r="G76" s="79" t="str">
        <f>IF(Patch4!G7=0, "",Patch4!G7)</f>
        <v/>
      </c>
    </row>
    <row r="77" spans="1:7" x14ac:dyDescent="0.25">
      <c r="A77" s="65" t="str">
        <f>IF(Patch4!B8="", "",Patch4!A8)</f>
        <v>triangle</v>
      </c>
      <c r="B77" s="66">
        <f>IF(Patch4!B8="", "",Patch4!B8)</f>
        <v>29</v>
      </c>
      <c r="C77" s="79">
        <f>IF(Patch4!C8=0, "",Patch4!C8)</f>
        <v>564</v>
      </c>
      <c r="D77" s="79">
        <f>IF(Patch4!D8=0, "",Patch4!D8)</f>
        <v>358.95041722813596</v>
      </c>
      <c r="E77" s="79">
        <f>IF(Patch4!E8="", "",Patch4!E8)</f>
        <v>-59.999859694228427</v>
      </c>
      <c r="F77" s="79">
        <f>IF(Patch4!F8=0, "",Patch4!F8)</f>
        <v>4</v>
      </c>
      <c r="G77" s="79" t="str">
        <f>IF(Patch4!G8=0, "",Patch4!G8)</f>
        <v/>
      </c>
    </row>
    <row r="78" spans="1:7" x14ac:dyDescent="0.25">
      <c r="A78" s="65" t="str">
        <f>IF(Patch4!B9="", "",Patch4!A9)</f>
        <v>triangle</v>
      </c>
      <c r="B78" s="66">
        <f>IF(Patch4!B9="", "",Patch4!B9)</f>
        <v>30</v>
      </c>
      <c r="C78" s="79">
        <f>IF(Patch4!C9=0, "",Patch4!C9)</f>
        <v>564</v>
      </c>
      <c r="D78" s="79">
        <f>IF(Patch4!D9=0, "",Patch4!D9)</f>
        <v>377.425625842204</v>
      </c>
      <c r="E78" s="79">
        <f>IF(Patch4!E9="", "",Patch4!E9)</f>
        <v>0</v>
      </c>
      <c r="F78" s="79">
        <f>IF(Patch4!F9=0, "",Patch4!F9)</f>
        <v>4</v>
      </c>
      <c r="G78" s="79" t="str">
        <f>IF(Patch4!G9=0, "",Patch4!G9)</f>
        <v/>
      </c>
    </row>
    <row r="79" spans="1:7" x14ac:dyDescent="0.25">
      <c r="A79" s="65" t="str">
        <f>IF(Patch4!B10="", "",Patch4!A10)</f>
        <v>triangle</v>
      </c>
      <c r="B79" s="66">
        <f>IF(Patch4!B10="", "",Patch4!B10)</f>
        <v>31</v>
      </c>
      <c r="C79" s="79">
        <f>IF(Patch4!C10=0, "",Patch4!C10)</f>
        <v>548</v>
      </c>
      <c r="D79" s="79">
        <f>IF(Patch4!D10=0, "",Patch4!D10)</f>
        <v>386.66323014923796</v>
      </c>
      <c r="E79" s="79">
        <f>IF(Patch4!E10="", "",Patch4!E10)</f>
        <v>59.999859694228427</v>
      </c>
      <c r="F79" s="79">
        <f>IF(Patch4!F10=0, "",Patch4!F10)</f>
        <v>4</v>
      </c>
      <c r="G79" s="79" t="str">
        <f>IF(Patch4!G10=0, "",Patch4!G10)</f>
        <v/>
      </c>
    </row>
    <row r="80" spans="1:7" x14ac:dyDescent="0.25">
      <c r="A80" s="65" t="str">
        <f>IF(Patch4!B11="", "",Patch4!A11)</f>
        <v/>
      </c>
      <c r="B80" s="66" t="str">
        <f>IF(Patch4!B11="", "",Patch4!B11)</f>
        <v/>
      </c>
      <c r="C80" s="79" t="str">
        <f>IF(Patch4!C11=0, "",Patch4!C11)</f>
        <v/>
      </c>
      <c r="D80" s="79" t="str">
        <f>IF(Patch4!D11=0, "",Patch4!D11)</f>
        <v/>
      </c>
      <c r="E80" s="79" t="str">
        <f>IF(Patch4!E11="", "",Patch4!E11)</f>
        <v/>
      </c>
      <c r="F80" s="79" t="str">
        <f>IF(Patch4!F11=0, "",Patch4!F11)</f>
        <v/>
      </c>
      <c r="G80" s="79" t="str">
        <f>IF(Patch4!G11=0, "",Patch4!G11)</f>
        <v/>
      </c>
    </row>
    <row r="81" spans="1:7" x14ac:dyDescent="0.25">
      <c r="A81" s="65" t="str">
        <f>IF(Patch4!B12="", "",Patch4!A12)</f>
        <v/>
      </c>
      <c r="B81" s="66" t="str">
        <f>IF(Patch4!B12="", "",Patch4!B12)</f>
        <v/>
      </c>
      <c r="C81" s="79" t="str">
        <f>IF(Patch4!C12=0, "",Patch4!C12)</f>
        <v/>
      </c>
      <c r="D81" s="79" t="str">
        <f>IF(Patch4!D12=0, "",Patch4!D12)</f>
        <v/>
      </c>
      <c r="E81" s="79" t="str">
        <f>IF(Patch4!E12="", "",Patch4!E12)</f>
        <v/>
      </c>
      <c r="F81" s="79" t="str">
        <f>IF(Patch4!F12=0, "",Patch4!F12)</f>
        <v/>
      </c>
      <c r="G81" s="79" t="str">
        <f>IF(Patch4!G12=0, "",Patch4!G12)</f>
        <v/>
      </c>
    </row>
    <row r="82" spans="1:7" x14ac:dyDescent="0.25">
      <c r="A82" s="65" t="str">
        <f>IF(Patch4!B13="", "",Patch4!A13)</f>
        <v/>
      </c>
      <c r="B82" s="66" t="str">
        <f>IF(Patch4!B13="", "",Patch4!B13)</f>
        <v/>
      </c>
      <c r="C82" s="79" t="str">
        <f>IF(Patch4!C13=0, "",Patch4!C13)</f>
        <v/>
      </c>
      <c r="D82" s="79" t="str">
        <f>IF(Patch4!D13=0, "",Patch4!D13)</f>
        <v/>
      </c>
      <c r="E82" s="79" t="str">
        <f>IF(Patch4!E13="", "",Patch4!E13)</f>
        <v/>
      </c>
      <c r="F82" s="79" t="str">
        <f>IF(Patch4!F13=0, "",Patch4!F13)</f>
        <v/>
      </c>
      <c r="G82" s="79" t="str">
        <f>IF(Patch4!G13=0, "",Patch4!G13)</f>
        <v/>
      </c>
    </row>
    <row r="83" spans="1:7" x14ac:dyDescent="0.25">
      <c r="A83" s="65" t="str">
        <f>IF(Patch4!B14="", "",Patch4!A14)</f>
        <v/>
      </c>
      <c r="B83" s="66" t="str">
        <f>IF(Patch4!B14="", "",Patch4!B14)</f>
        <v/>
      </c>
      <c r="C83" s="79" t="str">
        <f>IF(Patch4!C14=0, "",Patch4!C14)</f>
        <v/>
      </c>
      <c r="D83" s="79" t="str">
        <f>IF(Patch4!D14=0, "",Patch4!D14)</f>
        <v/>
      </c>
      <c r="E83" s="79" t="str">
        <f>IF(Patch4!E14="", "",Patch4!E14)</f>
        <v/>
      </c>
      <c r="F83" s="79" t="str">
        <f>IF(Patch4!F14=0, "",Patch4!F14)</f>
        <v/>
      </c>
      <c r="G83" s="79" t="str">
        <f>IF(Patch4!G14=0, "",Patch4!G14)</f>
        <v/>
      </c>
    </row>
    <row r="84" spans="1:7" x14ac:dyDescent="0.25">
      <c r="A84" s="65" t="str">
        <f>IF(Patch4!B15="", "",Patch4!A15)</f>
        <v/>
      </c>
      <c r="B84" s="66" t="str">
        <f>IF(Patch4!B15="", "",Patch4!B15)</f>
        <v/>
      </c>
      <c r="C84" s="79" t="str">
        <f>IF(Patch4!C15=0, "",Patch4!C15)</f>
        <v/>
      </c>
      <c r="D84" s="79" t="str">
        <f>IF(Patch4!D15=0, "",Patch4!D15)</f>
        <v/>
      </c>
      <c r="E84" s="79" t="str">
        <f>IF(Patch4!E15="", "",Patch4!E15)</f>
        <v/>
      </c>
      <c r="F84" s="79" t="str">
        <f>IF(Patch4!F15=0, "",Patch4!F15)</f>
        <v/>
      </c>
      <c r="G84" s="79" t="str">
        <f>IF(Patch4!G15=0, "",Patch4!G15)</f>
        <v/>
      </c>
    </row>
    <row r="85" spans="1:7" x14ac:dyDescent="0.25">
      <c r="A85" s="65" t="str">
        <f>IF(Patch4!B16="", "",Patch4!A16)</f>
        <v/>
      </c>
      <c r="B85" s="66" t="str">
        <f>IF(Patch4!B16="", "",Patch4!B16)</f>
        <v/>
      </c>
      <c r="C85" s="79" t="str">
        <f>IF(Patch4!C16=0, "",Patch4!C16)</f>
        <v/>
      </c>
      <c r="D85" s="79" t="str">
        <f>IF(Patch4!D16=0, "",Patch4!D16)</f>
        <v/>
      </c>
      <c r="E85" s="79" t="str">
        <f>IF(Patch4!E16="", "",Patch4!E16)</f>
        <v/>
      </c>
      <c r="F85" s="79" t="str">
        <f>IF(Patch4!F16=0, "",Patch4!F16)</f>
        <v/>
      </c>
      <c r="G85" s="79" t="str">
        <f>IF(Patch4!G16=0, "",Patch4!G16)</f>
        <v/>
      </c>
    </row>
    <row r="86" spans="1:7" x14ac:dyDescent="0.25">
      <c r="A86" s="65" t="str">
        <f>IF(Patch4!B17="", "",Patch4!A17)</f>
        <v/>
      </c>
      <c r="B86" s="66" t="str">
        <f>IF(Patch4!B17="", "",Patch4!B17)</f>
        <v/>
      </c>
      <c r="C86" s="79" t="str">
        <f>IF(Patch4!C17=0, "",Patch4!C17)</f>
        <v/>
      </c>
      <c r="D86" s="79" t="str">
        <f>IF(Patch4!D17=0, "",Patch4!D17)</f>
        <v/>
      </c>
      <c r="E86" s="79" t="str">
        <f>IF(Patch4!E17="", "",Patch4!E17)</f>
        <v/>
      </c>
      <c r="F86" s="79" t="str">
        <f>IF(Patch4!F17=0, "",Patch4!F17)</f>
        <v/>
      </c>
      <c r="G86" s="79" t="str">
        <f>IF(Patch4!G17=0, "",Patch4!G17)</f>
        <v/>
      </c>
    </row>
    <row r="87" spans="1:7" x14ac:dyDescent="0.25">
      <c r="A87" s="65" t="str">
        <f>IF(Patch4!B18="", "",Patch4!A18)</f>
        <v/>
      </c>
      <c r="B87" s="66" t="str">
        <f>IF(Patch4!B18="", "",Patch4!B18)</f>
        <v/>
      </c>
      <c r="C87" s="79" t="str">
        <f>IF(Patch4!C18=0, "",Patch4!C18)</f>
        <v/>
      </c>
      <c r="D87" s="79" t="str">
        <f>IF(Patch4!D18=0, "",Patch4!D18)</f>
        <v/>
      </c>
      <c r="E87" s="79" t="str">
        <f>IF(Patch4!E18="", "",Patch4!E18)</f>
        <v/>
      </c>
      <c r="F87" s="79" t="str">
        <f>IF(Patch4!F18=0, "",Patch4!F18)</f>
        <v/>
      </c>
      <c r="G87" s="79" t="str">
        <f>IF(Patch4!G18=0, "",Patch4!G18)</f>
        <v/>
      </c>
    </row>
    <row r="88" spans="1:7" x14ac:dyDescent="0.25">
      <c r="A88" s="65" t="str">
        <f>IF(Patch4!B19="", "",Patch4!A19)</f>
        <v/>
      </c>
      <c r="B88" s="66" t="str">
        <f>IF(Patch4!B19="", "",Patch4!B19)</f>
        <v/>
      </c>
      <c r="C88" s="79" t="str">
        <f>IF(Patch4!C19=0, "",Patch4!C19)</f>
        <v/>
      </c>
      <c r="D88" s="79" t="str">
        <f>IF(Patch4!D19=0, "",Patch4!D19)</f>
        <v/>
      </c>
      <c r="E88" s="79" t="str">
        <f>IF(Patch4!E19="", "",Patch4!E19)</f>
        <v/>
      </c>
      <c r="F88" s="79" t="str">
        <f>IF(Patch4!F19=0, "",Patch4!F19)</f>
        <v/>
      </c>
      <c r="G88" s="79" t="str">
        <f>IF(Patch4!G19=0, "",Patch4!G19)</f>
        <v/>
      </c>
    </row>
    <row r="89" spans="1:7" x14ac:dyDescent="0.25">
      <c r="A89" s="65" t="str">
        <f>IF(Patch4!B20="", "",Patch4!A20)</f>
        <v/>
      </c>
      <c r="B89" s="66" t="str">
        <f>IF(Patch4!B20="", "",Patch4!B20)</f>
        <v/>
      </c>
      <c r="C89" s="79" t="str">
        <f>IF(Patch4!C20=0, "",Patch4!C20)</f>
        <v/>
      </c>
      <c r="D89" s="79" t="str">
        <f>IF(Patch4!D20=0, "",Patch4!D20)</f>
        <v/>
      </c>
      <c r="E89" s="79" t="str">
        <f>IF(Patch4!E20="", "",Patch4!E20)</f>
        <v/>
      </c>
      <c r="F89" s="79" t="str">
        <f>IF(Patch4!F20=0, "",Patch4!F20)</f>
        <v/>
      </c>
      <c r="G89" s="79" t="str">
        <f>IF(Patch4!G20=0, "",Patch4!G20)</f>
        <v/>
      </c>
    </row>
    <row r="90" spans="1:7" x14ac:dyDescent="0.25">
      <c r="A90" s="65" t="str">
        <f>IF(Patch4!B21="", "",Patch4!A21)</f>
        <v/>
      </c>
      <c r="B90" s="66" t="str">
        <f>IF(Patch4!B21="", "",Patch4!B21)</f>
        <v/>
      </c>
      <c r="C90" s="79" t="str">
        <f>IF(Patch4!C21=0, "",Patch4!C21)</f>
        <v/>
      </c>
      <c r="D90" s="79" t="str">
        <f>IF(Patch4!D21=0, "",Patch4!D21)</f>
        <v/>
      </c>
      <c r="E90" s="79" t="str">
        <f>IF(Patch4!E21="", "",Patch4!E21)</f>
        <v/>
      </c>
      <c r="F90" s="79" t="str">
        <f>IF(Patch4!F21=0, "",Patch4!F21)</f>
        <v/>
      </c>
      <c r="G90" s="79" t="str">
        <f>IF(Patch4!G21=0, "",Patch4!G21)</f>
        <v/>
      </c>
    </row>
    <row r="91" spans="1:7" x14ac:dyDescent="0.25">
      <c r="A91" s="65" t="str">
        <f>IF(Patch4!B22="", "",Patch4!A22)</f>
        <v/>
      </c>
      <c r="B91" s="66" t="str">
        <f>IF(Patch4!B22="", "",Patch4!B22)</f>
        <v/>
      </c>
      <c r="C91" s="79" t="str">
        <f>IF(Patch4!C22=0, "",Patch4!C22)</f>
        <v/>
      </c>
      <c r="D91" s="79" t="str">
        <f>IF(Patch4!D22=0, "",Patch4!D22)</f>
        <v/>
      </c>
      <c r="E91" s="79" t="str">
        <f>IF(Patch4!E22="", "",Patch4!E22)</f>
        <v/>
      </c>
      <c r="F91" s="79" t="str">
        <f>IF(Patch4!F22=0, "",Patch4!F22)</f>
        <v/>
      </c>
      <c r="G91" s="79" t="str">
        <f>IF(Patch4!G22=0, "",Patch4!G22)</f>
        <v/>
      </c>
    </row>
    <row r="92" spans="1:7" x14ac:dyDescent="0.25">
      <c r="A92" s="65" t="str">
        <f>IF(Patch4!B23="", "",Patch4!A23)</f>
        <v/>
      </c>
      <c r="B92" s="66" t="str">
        <f>IF(Patch4!B23="", "",Patch4!B23)</f>
        <v/>
      </c>
      <c r="C92" s="79" t="str">
        <f>IF(Patch4!C23=0, "",Patch4!C23)</f>
        <v/>
      </c>
      <c r="D92" s="79" t="str">
        <f>IF(Patch4!D23=0, "",Patch4!D23)</f>
        <v/>
      </c>
      <c r="E92" s="79" t="str">
        <f>IF(Patch4!E23="", "",Patch4!E23)</f>
        <v/>
      </c>
      <c r="F92" s="79" t="str">
        <f>IF(Patch4!F23=0, "",Patch4!F23)</f>
        <v/>
      </c>
      <c r="G92" s="79" t="str">
        <f>IF(Patch4!G23=0, "",Patch4!G23)</f>
        <v/>
      </c>
    </row>
    <row r="93" spans="1:7" x14ac:dyDescent="0.25">
      <c r="A93" s="65" t="str">
        <f>IF(Patch4!B24="", "",Patch4!A24)</f>
        <v/>
      </c>
      <c r="B93" s="66" t="str">
        <f>IF(Patch4!B24="", "",Patch4!B24)</f>
        <v/>
      </c>
      <c r="C93" s="79" t="str">
        <f>IF(Patch4!C24=0, "",Patch4!C24)</f>
        <v/>
      </c>
      <c r="D93" s="79" t="str">
        <f>IF(Patch4!D24=0, "",Patch4!D24)</f>
        <v/>
      </c>
      <c r="E93" s="79" t="str">
        <f>IF(Patch4!E24="", "",Patch4!E24)</f>
        <v/>
      </c>
      <c r="F93" s="79" t="str">
        <f>IF(Patch4!F24=0, "",Patch4!F24)</f>
        <v/>
      </c>
      <c r="G93" s="79" t="str">
        <f>IF(Patch4!G24=0, "",Patch4!G24)</f>
        <v/>
      </c>
    </row>
    <row r="94" spans="1:7" x14ac:dyDescent="0.25">
      <c r="A94" s="65" t="str">
        <f>IF(Patch4!B25="", "",Patch4!A25)</f>
        <v/>
      </c>
      <c r="B94" s="66" t="str">
        <f>IF(Patch4!B25="", "",Patch4!B25)</f>
        <v/>
      </c>
      <c r="C94" s="79" t="str">
        <f>IF(Patch4!C25=0, "",Patch4!C25)</f>
        <v/>
      </c>
      <c r="D94" s="79" t="str">
        <f>IF(Patch4!D25=0, "",Patch4!D25)</f>
        <v/>
      </c>
      <c r="E94" s="79" t="str">
        <f>IF(Patch4!E25="", "",Patch4!E25)</f>
        <v/>
      </c>
      <c r="F94" s="79" t="str">
        <f>IF(Patch4!F25=0, "",Patch4!F25)</f>
        <v/>
      </c>
      <c r="G94" s="79" t="str">
        <f>IF(Patch4!G25=0, "",Patch4!G25)</f>
        <v/>
      </c>
    </row>
    <row r="95" spans="1:7" x14ac:dyDescent="0.25">
      <c r="A95" s="67" t="str">
        <f>IF(Patch5!A3=0, "",Patch5!A3)</f>
        <v/>
      </c>
      <c r="B95" s="71" t="str">
        <f>IF(Patch5!B3="", "",Patch5!B3)</f>
        <v/>
      </c>
      <c r="C95" s="80" t="str">
        <f>IF(Patch5!C3=0, "",Patch5!C3)</f>
        <v/>
      </c>
      <c r="D95" s="80" t="str">
        <f>IF(Patch5!D3=0, "",Patch5!D3)</f>
        <v/>
      </c>
      <c r="E95" s="80" t="str">
        <f>IF(Patch5!E3="", "",Patch5!E3)</f>
        <v/>
      </c>
      <c r="F95" s="80" t="str">
        <f>IF(Patch5!F3=0, "",Patch5!F3)</f>
        <v/>
      </c>
      <c r="G95" s="80" t="str">
        <f>IF(Patch5!G3=0, "",Patch5!G3)</f>
        <v/>
      </c>
    </row>
    <row r="96" spans="1:7" x14ac:dyDescent="0.25">
      <c r="A96" s="67" t="str">
        <f>IF(Patch5!A4=0, "",Patch5!A4)</f>
        <v>triangle</v>
      </c>
      <c r="B96" s="71">
        <f>IF(Patch5!B4="", "",Patch5!B4)</f>
        <v>49</v>
      </c>
      <c r="C96" s="80">
        <f>IF(Patch5!C4=0, "",Patch5!C4)</f>
        <v>616</v>
      </c>
      <c r="D96" s="80">
        <f>IF(Patch5!D4=0, "",Patch5!D4)</f>
        <v>331.23760430703402</v>
      </c>
      <c r="E96" s="80">
        <f>IF(Patch5!E4="", "",Patch5!E4)</f>
        <v>-59.999859694228427</v>
      </c>
      <c r="F96" s="80">
        <f>IF(Patch5!F4=0, "",Patch5!F4)</f>
        <v>4</v>
      </c>
      <c r="G96" s="80" t="str">
        <f>IF(Patch5!G4=0, "",Patch5!G4)</f>
        <v/>
      </c>
    </row>
    <row r="97" spans="1:7" x14ac:dyDescent="0.25">
      <c r="A97" s="67" t="str">
        <f>IF(Patch5!A5=0, "",Patch5!A5)</f>
        <v>triangle</v>
      </c>
      <c r="B97" s="71">
        <f>IF(Patch5!B5="", "",Patch5!B5)</f>
        <v>50</v>
      </c>
      <c r="C97" s="80">
        <f>IF(Patch5!C5=0, "",Patch5!C5)</f>
        <v>632</v>
      </c>
      <c r="D97" s="80">
        <f>IF(Patch5!D5=0, "",Patch5!D5)</f>
        <v>322</v>
      </c>
      <c r="E97" s="80">
        <f>IF(Patch5!E5="", "",Patch5!E5)</f>
        <v>-119.99971938845685</v>
      </c>
      <c r="F97" s="80">
        <f>IF(Patch5!F5=0, "",Patch5!F5)</f>
        <v>4</v>
      </c>
      <c r="G97" s="80" t="str">
        <f>IF(Patch5!G5=0, "",Patch5!G5)</f>
        <v/>
      </c>
    </row>
    <row r="98" spans="1:7" x14ac:dyDescent="0.25">
      <c r="A98" s="67" t="str">
        <f>IF(Patch5!A6=0, "",Patch5!A6)</f>
        <v>triangle</v>
      </c>
      <c r="B98" s="71">
        <f>IF(Patch5!B6="", "",Patch5!B6)</f>
        <v>51</v>
      </c>
      <c r="C98" s="80">
        <f>IF(Patch5!C6=0, "",Patch5!C6)</f>
        <v>648</v>
      </c>
      <c r="D98" s="80">
        <f>IF(Patch5!D6=0, "",Patch5!D6)</f>
        <v>331.23760430703402</v>
      </c>
      <c r="E98" s="80">
        <f>IF(Patch5!E6="", "",Patch5!E6)</f>
        <v>-59.999859694228427</v>
      </c>
      <c r="F98" s="80">
        <f>IF(Patch5!F6=0, "",Patch5!F6)</f>
        <v>4</v>
      </c>
      <c r="G98" s="80" t="str">
        <f>IF(Patch5!G6=0, "",Patch5!G6)</f>
        <v/>
      </c>
    </row>
    <row r="99" spans="1:7" x14ac:dyDescent="0.25">
      <c r="A99" s="67" t="str">
        <f>IF(Patch5!A7=0, "",Patch5!A7)</f>
        <v/>
      </c>
      <c r="B99" s="71" t="str">
        <f>IF(Patch5!B7="", "",Patch5!B7)</f>
        <v/>
      </c>
      <c r="C99" s="80" t="str">
        <f>IF(Patch5!C7=0, "",Patch5!C7)</f>
        <v/>
      </c>
      <c r="D99" s="80" t="str">
        <f>IF(Patch5!D7=0, "",Patch5!D7)</f>
        <v/>
      </c>
      <c r="E99" s="80" t="str">
        <f>IF(Patch5!E7="", "",Patch5!E7)</f>
        <v/>
      </c>
      <c r="F99" s="80" t="str">
        <f>IF(Patch5!F7=0, "",Patch5!F7)</f>
        <v/>
      </c>
      <c r="G99" s="80" t="str">
        <f>IF(Patch5!G7=0, "",Patch5!G7)</f>
        <v/>
      </c>
    </row>
    <row r="100" spans="1:7" x14ac:dyDescent="0.25">
      <c r="A100" s="67" t="str">
        <f>IF(Patch5!A8=0, "",Patch5!A8)</f>
        <v/>
      </c>
      <c r="B100" s="71" t="str">
        <f>IF(Patch5!B8="", "",Patch5!B8)</f>
        <v/>
      </c>
      <c r="C100" s="80" t="str">
        <f>IF(Patch5!C8=0, "",Patch5!C8)</f>
        <v/>
      </c>
      <c r="D100" s="80" t="str">
        <f>IF(Patch5!D8=0, "",Patch5!D8)</f>
        <v/>
      </c>
      <c r="E100" s="80" t="str">
        <f>IF(Patch5!E8="", "",Patch5!E8)</f>
        <v/>
      </c>
      <c r="F100" s="80" t="str">
        <f>IF(Patch5!F8=0, "",Patch5!F8)</f>
        <v/>
      </c>
      <c r="G100" s="80" t="str">
        <f>IF(Patch5!G8=0, "",Patch5!G8)</f>
        <v/>
      </c>
    </row>
    <row r="101" spans="1:7" x14ac:dyDescent="0.25">
      <c r="A101" s="67" t="str">
        <f>IF(Patch5!A9=0, "",Patch5!A9)</f>
        <v/>
      </c>
      <c r="B101" s="71" t="str">
        <f>IF(Patch5!B9="", "",Patch5!B9)</f>
        <v/>
      </c>
      <c r="C101" s="80" t="str">
        <f>IF(Patch5!C9=0, "",Patch5!C9)</f>
        <v/>
      </c>
      <c r="D101" s="80" t="str">
        <f>IF(Patch5!D9=0, "",Patch5!D9)</f>
        <v/>
      </c>
      <c r="E101" s="80" t="str">
        <f>IF(Patch5!E9="", "",Patch5!E9)</f>
        <v/>
      </c>
      <c r="F101" s="80" t="str">
        <f>IF(Patch5!F9=0, "",Patch5!F9)</f>
        <v/>
      </c>
      <c r="G101" s="80" t="str">
        <f>IF(Patch5!G9=0, "",Patch5!G9)</f>
        <v/>
      </c>
    </row>
    <row r="102" spans="1:7" x14ac:dyDescent="0.25">
      <c r="A102" s="67" t="str">
        <f>IF(Patch5!A10=0, "",Patch5!A10)</f>
        <v/>
      </c>
      <c r="B102" s="71" t="str">
        <f>IF(Patch5!B10="", "",Patch5!B10)</f>
        <v/>
      </c>
      <c r="C102" s="80" t="str">
        <f>IF(Patch5!C10=0, "",Patch5!C10)</f>
        <v/>
      </c>
      <c r="D102" s="80" t="str">
        <f>IF(Patch5!D10=0, "",Patch5!D10)</f>
        <v/>
      </c>
      <c r="E102" s="80" t="str">
        <f>IF(Patch5!E10="", "",Patch5!E10)</f>
        <v/>
      </c>
      <c r="F102" s="80" t="str">
        <f>IF(Patch5!F10=0, "",Patch5!F10)</f>
        <v/>
      </c>
      <c r="G102" s="80" t="str">
        <f>IF(Patch5!G10=0, "",Patch5!G10)</f>
        <v/>
      </c>
    </row>
    <row r="103" spans="1:7" x14ac:dyDescent="0.25">
      <c r="A103" s="67" t="str">
        <f>IF(Patch5!A11=0, "",Patch5!A11)</f>
        <v/>
      </c>
      <c r="B103" s="71" t="str">
        <f>IF(Patch5!B11="", "",Patch5!B11)</f>
        <v/>
      </c>
      <c r="C103" s="80" t="str">
        <f>IF(Patch5!C11=0, "",Patch5!C11)</f>
        <v/>
      </c>
      <c r="D103" s="80" t="str">
        <f>IF(Patch5!D11=0, "",Patch5!D11)</f>
        <v/>
      </c>
      <c r="E103" s="80" t="str">
        <f>IF(Patch5!E11="", "",Patch5!E11)</f>
        <v/>
      </c>
      <c r="F103" s="80" t="str">
        <f>IF(Patch5!F11=0, "",Patch5!F11)</f>
        <v/>
      </c>
      <c r="G103" s="80" t="str">
        <f>IF(Patch5!G11=0, "",Patch5!G11)</f>
        <v/>
      </c>
    </row>
    <row r="104" spans="1:7" x14ac:dyDescent="0.25">
      <c r="A104" s="67" t="str">
        <f>IF(Patch5!A12=0, "",Patch5!A12)</f>
        <v/>
      </c>
      <c r="B104" s="71" t="str">
        <f>IF(Patch5!B12="", "",Patch5!B12)</f>
        <v/>
      </c>
      <c r="C104" s="80" t="str">
        <f>IF(Patch5!C12=0, "",Patch5!C12)</f>
        <v/>
      </c>
      <c r="D104" s="80" t="str">
        <f>IF(Patch5!D12=0, "",Patch5!D12)</f>
        <v/>
      </c>
      <c r="E104" s="80" t="str">
        <f>IF(Patch5!E12="", "",Patch5!E12)</f>
        <v/>
      </c>
      <c r="F104" s="80" t="str">
        <f>IF(Patch5!F12=0, "",Patch5!F12)</f>
        <v/>
      </c>
      <c r="G104" s="80" t="str">
        <f>IF(Patch5!G12=0, "",Patch5!G12)</f>
        <v/>
      </c>
    </row>
    <row r="105" spans="1:7" x14ac:dyDescent="0.25">
      <c r="A105" s="67" t="str">
        <f>IF(Patch5!A13=0, "",Patch5!A13)</f>
        <v/>
      </c>
      <c r="B105" s="71" t="str">
        <f>IF(Patch5!B13="", "",Patch5!B13)</f>
        <v/>
      </c>
      <c r="C105" s="80" t="str">
        <f>IF(Patch5!C13=0, "",Patch5!C13)</f>
        <v/>
      </c>
      <c r="D105" s="80" t="str">
        <f>IF(Patch5!D13=0, "",Patch5!D13)</f>
        <v/>
      </c>
      <c r="E105" s="80" t="str">
        <f>IF(Patch5!E13="", "",Patch5!E13)</f>
        <v/>
      </c>
      <c r="F105" s="80" t="str">
        <f>IF(Patch5!F13=0, "",Patch5!F13)</f>
        <v/>
      </c>
      <c r="G105" s="80" t="str">
        <f>IF(Patch5!G13=0, "",Patch5!G13)</f>
        <v/>
      </c>
    </row>
    <row r="106" spans="1:7" x14ac:dyDescent="0.25">
      <c r="A106" s="67" t="str">
        <f>IF(Patch5!A14=0, "",Patch5!A14)</f>
        <v/>
      </c>
      <c r="B106" s="71" t="str">
        <f>IF(Patch5!B14="", "",Patch5!B14)</f>
        <v/>
      </c>
      <c r="C106" s="80" t="str">
        <f>IF(Patch5!C14=0, "",Patch5!C14)</f>
        <v/>
      </c>
      <c r="D106" s="80" t="str">
        <f>IF(Patch5!D14=0, "",Patch5!D14)</f>
        <v/>
      </c>
      <c r="E106" s="80" t="str">
        <f>IF(Patch5!E14="", "",Patch5!E14)</f>
        <v/>
      </c>
      <c r="F106" s="80" t="str">
        <f>IF(Patch5!F14=0, "",Patch5!F14)</f>
        <v/>
      </c>
      <c r="G106" s="80" t="str">
        <f>IF(Patch5!G14=0, "",Patch5!G14)</f>
        <v/>
      </c>
    </row>
    <row r="107" spans="1:7" x14ac:dyDescent="0.25">
      <c r="A107" s="67" t="str">
        <f>IF(Patch5!A15=0, "",Patch5!A15)</f>
        <v/>
      </c>
      <c r="B107" s="71" t="str">
        <f>IF(Patch5!B15="", "",Patch5!B15)</f>
        <v/>
      </c>
      <c r="C107" s="80" t="str">
        <f>IF(Patch5!C15=0, "",Patch5!C15)</f>
        <v/>
      </c>
      <c r="D107" s="80" t="str">
        <f>IF(Patch5!D15=0, "",Patch5!D15)</f>
        <v/>
      </c>
      <c r="E107" s="80" t="str">
        <f>IF(Patch5!E15="", "",Patch5!E15)</f>
        <v/>
      </c>
      <c r="F107" s="80" t="str">
        <f>IF(Patch5!F15=0, "",Patch5!F15)</f>
        <v/>
      </c>
      <c r="G107" s="80" t="str">
        <f>IF(Patch5!G15=0, "",Patch5!G15)</f>
        <v/>
      </c>
    </row>
    <row r="108" spans="1:7" x14ac:dyDescent="0.25">
      <c r="A108" s="67" t="str">
        <f>IF(Patch5!A16=0, "",Patch5!A16)</f>
        <v/>
      </c>
      <c r="B108" s="71" t="str">
        <f>IF(Patch5!B16="", "",Patch5!B16)</f>
        <v/>
      </c>
      <c r="C108" s="80" t="str">
        <f>IF(Patch5!C16=0, "",Patch5!C16)</f>
        <v/>
      </c>
      <c r="D108" s="80" t="str">
        <f>IF(Patch5!D16=0, "",Patch5!D16)</f>
        <v/>
      </c>
      <c r="E108" s="80" t="str">
        <f>IF(Patch5!E16="", "",Patch5!E16)</f>
        <v/>
      </c>
      <c r="F108" s="80" t="str">
        <f>IF(Patch5!F16=0, "",Patch5!F16)</f>
        <v/>
      </c>
      <c r="G108" s="80" t="str">
        <f>IF(Patch5!G16=0, "",Patch5!G16)</f>
        <v/>
      </c>
    </row>
    <row r="109" spans="1:7" x14ac:dyDescent="0.25">
      <c r="A109" s="67" t="str">
        <f>IF(Patch5!A17=0, "",Patch5!A17)</f>
        <v/>
      </c>
      <c r="B109" s="71" t="str">
        <f>IF(Patch5!B17="", "",Patch5!B17)</f>
        <v/>
      </c>
      <c r="C109" s="80" t="str">
        <f>IF(Patch5!C17=0, "",Patch5!C17)</f>
        <v/>
      </c>
      <c r="D109" s="80" t="str">
        <f>IF(Patch5!D17=0, "",Patch5!D17)</f>
        <v/>
      </c>
      <c r="E109" s="80" t="str">
        <f>IF(Patch5!E17="", "",Patch5!E17)</f>
        <v/>
      </c>
      <c r="F109" s="80" t="str">
        <f>IF(Patch5!F17=0, "",Patch5!F17)</f>
        <v/>
      </c>
      <c r="G109" s="80" t="str">
        <f>IF(Patch5!G17=0, "",Patch5!G17)</f>
        <v/>
      </c>
    </row>
    <row r="110" spans="1:7" x14ac:dyDescent="0.25">
      <c r="A110" s="67" t="str">
        <f>IF(Patch5!A18=0, "",Patch5!A18)</f>
        <v/>
      </c>
      <c r="B110" s="71" t="str">
        <f>IF(Patch5!B18="", "",Patch5!B18)</f>
        <v/>
      </c>
      <c r="C110" s="80" t="str">
        <f>IF(Patch5!C18=0, "",Patch5!C18)</f>
        <v/>
      </c>
      <c r="D110" s="80" t="str">
        <f>IF(Patch5!D18=0, "",Patch5!D18)</f>
        <v/>
      </c>
      <c r="E110" s="80" t="str">
        <f>IF(Patch5!E18="", "",Patch5!E18)</f>
        <v/>
      </c>
      <c r="F110" s="80" t="str">
        <f>IF(Patch5!F18=0, "",Patch5!F18)</f>
        <v/>
      </c>
      <c r="G110" s="80" t="str">
        <f>IF(Patch5!G18=0, "",Patch5!G18)</f>
        <v/>
      </c>
    </row>
    <row r="111" spans="1:7" x14ac:dyDescent="0.25">
      <c r="A111" s="67" t="str">
        <f>IF(Patch5!A19=0, "",Patch5!A19)</f>
        <v/>
      </c>
      <c r="B111" s="71" t="str">
        <f>IF(Patch5!B19="", "",Patch5!B19)</f>
        <v/>
      </c>
      <c r="C111" s="80" t="str">
        <f>IF(Patch5!C19=0, "",Patch5!C19)</f>
        <v/>
      </c>
      <c r="D111" s="80" t="str">
        <f>IF(Patch5!D19=0, "",Patch5!D19)</f>
        <v/>
      </c>
      <c r="E111" s="80" t="str">
        <f>IF(Patch5!E19="", "",Patch5!E19)</f>
        <v/>
      </c>
      <c r="F111" s="80" t="str">
        <f>IF(Patch5!F19=0, "",Patch5!F19)</f>
        <v/>
      </c>
      <c r="G111" s="80" t="str">
        <f>IF(Patch5!G19=0, "",Patch5!G19)</f>
        <v/>
      </c>
    </row>
    <row r="112" spans="1:7" x14ac:dyDescent="0.25">
      <c r="A112" s="67" t="str">
        <f>IF(Patch5!A20=0, "",Patch5!A20)</f>
        <v/>
      </c>
      <c r="B112" s="71" t="str">
        <f>IF(Patch5!B20="", "",Patch5!B20)</f>
        <v/>
      </c>
      <c r="C112" s="80" t="str">
        <f>IF(Patch5!C20=0, "",Patch5!C20)</f>
        <v/>
      </c>
      <c r="D112" s="80" t="str">
        <f>IF(Patch5!D20=0, "",Patch5!D20)</f>
        <v/>
      </c>
      <c r="E112" s="80" t="str">
        <f>IF(Patch5!E20="", "",Patch5!E20)</f>
        <v/>
      </c>
      <c r="F112" s="80" t="str">
        <f>IF(Patch5!F20=0, "",Patch5!F20)</f>
        <v/>
      </c>
      <c r="G112" s="80" t="str">
        <f>IF(Patch5!G20=0, "",Patch5!G20)</f>
        <v/>
      </c>
    </row>
    <row r="113" spans="1:7" x14ac:dyDescent="0.25">
      <c r="A113" s="67" t="str">
        <f>IF(Patch5!A21=0, "",Patch5!A21)</f>
        <v/>
      </c>
      <c r="B113" s="71" t="str">
        <f>IF(Patch5!B21="", "",Patch5!B21)</f>
        <v/>
      </c>
      <c r="C113" s="80" t="str">
        <f>IF(Patch5!C21=0, "",Patch5!C21)</f>
        <v/>
      </c>
      <c r="D113" s="80" t="str">
        <f>IF(Patch5!D21=0, "",Patch5!D21)</f>
        <v/>
      </c>
      <c r="E113" s="80" t="str">
        <f>IF(Patch5!E21="", "",Patch5!E21)</f>
        <v/>
      </c>
      <c r="F113" s="80" t="str">
        <f>IF(Patch5!F21=0, "",Patch5!F21)</f>
        <v/>
      </c>
      <c r="G113" s="80" t="str">
        <f>IF(Patch5!G21=0, "",Patch5!G21)</f>
        <v/>
      </c>
    </row>
    <row r="114" spans="1:7" x14ac:dyDescent="0.25">
      <c r="A114" s="67" t="str">
        <f>IF(Patch5!A22=0, "",Patch5!A22)</f>
        <v/>
      </c>
      <c r="B114" s="71" t="str">
        <f>IF(Patch5!B22="", "",Patch5!B22)</f>
        <v/>
      </c>
      <c r="C114" s="80" t="str">
        <f>IF(Patch5!C22=0, "",Patch5!C22)</f>
        <v/>
      </c>
      <c r="D114" s="80" t="str">
        <f>IF(Patch5!D22=0, "",Patch5!D22)</f>
        <v/>
      </c>
      <c r="E114" s="80" t="str">
        <f>IF(Patch5!E22="", "",Patch5!E22)</f>
        <v/>
      </c>
      <c r="F114" s="80" t="str">
        <f>IF(Patch5!F22=0, "",Patch5!F22)</f>
        <v/>
      </c>
      <c r="G114" s="80" t="str">
        <f>IF(Patch5!G22=0, "",Patch5!G22)</f>
        <v/>
      </c>
    </row>
    <row r="115" spans="1:7" x14ac:dyDescent="0.25">
      <c r="A115" s="67" t="str">
        <f>IF(Patch5!A23=0, "",Patch5!A23)</f>
        <v/>
      </c>
      <c r="B115" s="71" t="str">
        <f>IF(Patch5!B23="", "",Patch5!B23)</f>
        <v/>
      </c>
      <c r="C115" s="80" t="str">
        <f>IF(Patch5!C23=0, "",Patch5!C23)</f>
        <v/>
      </c>
      <c r="D115" s="80" t="str">
        <f>IF(Patch5!D23=0, "",Patch5!D23)</f>
        <v/>
      </c>
      <c r="E115" s="80" t="str">
        <f>IF(Patch5!E23="", "",Patch5!E23)</f>
        <v/>
      </c>
      <c r="F115" s="80" t="str">
        <f>IF(Patch5!F23=0, "",Patch5!F23)</f>
        <v/>
      </c>
      <c r="G115" s="80" t="str">
        <f>IF(Patch5!G23=0, "",Patch5!G23)</f>
        <v/>
      </c>
    </row>
    <row r="116" spans="1:7" x14ac:dyDescent="0.25">
      <c r="A116" s="67" t="str">
        <f>IF(Patch5!A24=0, "",Patch5!A24)</f>
        <v/>
      </c>
      <c r="B116" s="71" t="str">
        <f>IF(Patch5!B24="", "",Patch5!B24)</f>
        <v/>
      </c>
      <c r="C116" s="80" t="str">
        <f>IF(Patch5!C24=0, "",Patch5!C24)</f>
        <v/>
      </c>
      <c r="D116" s="80" t="str">
        <f>IF(Patch5!D24=0, "",Patch5!D24)</f>
        <v/>
      </c>
      <c r="E116" s="80" t="str">
        <f>IF(Patch5!E24="", "",Patch5!E24)</f>
        <v/>
      </c>
      <c r="F116" s="80" t="str">
        <f>IF(Patch5!F24=0, "",Patch5!F24)</f>
        <v/>
      </c>
      <c r="G116" s="80" t="str">
        <f>IF(Patch5!G24=0, "",Patch5!G24)</f>
        <v/>
      </c>
    </row>
    <row r="117" spans="1:7" x14ac:dyDescent="0.25">
      <c r="A117" s="67" t="str">
        <f>IF(Patch5!A25=0, "",Patch5!A25)</f>
        <v/>
      </c>
      <c r="B117" s="71" t="str">
        <f>IF(Patch5!B25="", "",Patch5!B25)</f>
        <v/>
      </c>
      <c r="C117" s="80" t="str">
        <f>IF(Patch5!C25=0, "",Patch5!C25)</f>
        <v/>
      </c>
      <c r="D117" s="80" t="str">
        <f>IF(Patch5!D25=0, "",Patch5!D25)</f>
        <v/>
      </c>
      <c r="E117" s="80" t="str">
        <f>IF(Patch5!E25="", "",Patch5!E25)</f>
        <v/>
      </c>
      <c r="F117" s="80" t="str">
        <f>IF(Patch5!F25=0, "",Patch5!F25)</f>
        <v/>
      </c>
      <c r="G117" s="80" t="str">
        <f>IF(Patch5!G25=0, "",Patch5!G25)</f>
        <v/>
      </c>
    </row>
    <row r="118" spans="1:7" x14ac:dyDescent="0.25">
      <c r="A118" s="64"/>
      <c r="B118" s="83"/>
      <c r="C118" s="84"/>
      <c r="D118" s="84"/>
      <c r="E118" s="84"/>
      <c r="F118" s="84"/>
      <c r="G118" s="84"/>
    </row>
    <row r="119" spans="1:7" x14ac:dyDescent="0.25">
      <c r="A119" s="64"/>
      <c r="B119" s="83"/>
      <c r="C119" s="84"/>
      <c r="D119" s="84"/>
      <c r="E119" s="84"/>
      <c r="F119" s="84"/>
      <c r="G119" s="84"/>
    </row>
    <row r="120" spans="1:7" x14ac:dyDescent="0.25">
      <c r="A120" s="64"/>
      <c r="B120" s="83"/>
      <c r="C120" s="84"/>
      <c r="D120" s="84"/>
      <c r="E120" s="84"/>
      <c r="F120" s="84"/>
      <c r="G120" s="84"/>
    </row>
    <row r="121" spans="1:7" x14ac:dyDescent="0.25">
      <c r="A121" s="64"/>
      <c r="B121" s="83"/>
      <c r="C121" s="84"/>
      <c r="D121" s="84"/>
      <c r="E121" s="84"/>
      <c r="F121" s="84"/>
      <c r="G121" s="84"/>
    </row>
    <row r="122" spans="1:7" x14ac:dyDescent="0.25">
      <c r="A122" s="64"/>
      <c r="B122" s="83"/>
      <c r="C122" s="84"/>
      <c r="D122" s="84"/>
      <c r="E122" s="84"/>
      <c r="F122" s="84"/>
      <c r="G122" s="84"/>
    </row>
    <row r="123" spans="1:7" x14ac:dyDescent="0.25">
      <c r="A123" s="64"/>
      <c r="B123" s="83"/>
      <c r="C123" s="84"/>
      <c r="D123" s="84"/>
      <c r="E123" s="84"/>
      <c r="F123" s="84"/>
      <c r="G123" s="84"/>
    </row>
    <row r="124" spans="1:7" x14ac:dyDescent="0.25">
      <c r="A124" s="64"/>
      <c r="B124" s="83"/>
      <c r="C124" s="84"/>
      <c r="D124" s="84"/>
      <c r="E124" s="84"/>
      <c r="F124" s="84"/>
      <c r="G124" s="84"/>
    </row>
    <row r="125" spans="1:7" x14ac:dyDescent="0.25">
      <c r="A125" s="64"/>
      <c r="B125" s="83"/>
      <c r="C125" s="84"/>
      <c r="D125" s="84"/>
      <c r="E125" s="84"/>
      <c r="F125" s="84"/>
      <c r="G125" s="84"/>
    </row>
    <row r="126" spans="1:7" x14ac:dyDescent="0.25">
      <c r="A126" s="64"/>
      <c r="B126" s="83"/>
      <c r="C126" s="84"/>
      <c r="D126" s="84"/>
      <c r="E126" s="84"/>
      <c r="F126" s="84"/>
      <c r="G126" s="84"/>
    </row>
    <row r="127" spans="1:7" x14ac:dyDescent="0.25">
      <c r="A127" s="64"/>
      <c r="B127" s="83"/>
      <c r="C127" s="84"/>
      <c r="D127" s="84"/>
      <c r="E127" s="84"/>
      <c r="F127" s="84"/>
      <c r="G127" s="84"/>
    </row>
    <row r="128" spans="1:7" x14ac:dyDescent="0.25">
      <c r="A128" s="64"/>
      <c r="B128" s="83"/>
      <c r="C128" s="84"/>
      <c r="D128" s="84"/>
      <c r="E128" s="84"/>
      <c r="F128" s="84"/>
      <c r="G128" s="84"/>
    </row>
    <row r="129" spans="1:7" x14ac:dyDescent="0.25">
      <c r="A129" s="64"/>
      <c r="B129" s="83"/>
      <c r="C129" s="84"/>
      <c r="D129" s="84"/>
      <c r="E129" s="84"/>
      <c r="F129" s="84"/>
      <c r="G129" s="84"/>
    </row>
    <row r="130" spans="1:7" x14ac:dyDescent="0.25">
      <c r="A130" s="64"/>
      <c r="B130" s="83"/>
      <c r="C130" s="84"/>
      <c r="D130" s="84"/>
      <c r="E130" s="84"/>
      <c r="F130" s="84"/>
      <c r="G130" s="84"/>
    </row>
    <row r="131" spans="1:7" x14ac:dyDescent="0.25">
      <c r="A131" s="64"/>
      <c r="B131" s="83"/>
      <c r="C131" s="84"/>
      <c r="D131" s="84"/>
      <c r="E131" s="84"/>
      <c r="F131" s="84"/>
      <c r="G131" s="84"/>
    </row>
    <row r="132" spans="1:7" x14ac:dyDescent="0.25">
      <c r="A132" s="64"/>
      <c r="B132" s="83"/>
      <c r="C132" s="84"/>
      <c r="D132" s="84"/>
      <c r="E132" s="84"/>
      <c r="F132" s="84"/>
      <c r="G132" s="84"/>
    </row>
    <row r="133" spans="1:7" x14ac:dyDescent="0.25">
      <c r="A133" s="64"/>
      <c r="B133" s="83"/>
      <c r="C133" s="84"/>
      <c r="D133" s="84"/>
      <c r="E133" s="84"/>
      <c r="F133" s="84"/>
      <c r="G133" s="84"/>
    </row>
    <row r="134" spans="1:7" x14ac:dyDescent="0.25">
      <c r="A134" s="64"/>
      <c r="B134" s="83"/>
      <c r="C134" s="84"/>
      <c r="D134" s="84"/>
      <c r="E134" s="84"/>
      <c r="F134" s="84"/>
      <c r="G134" s="84"/>
    </row>
    <row r="135" spans="1:7" x14ac:dyDescent="0.25">
      <c r="A135" s="64"/>
      <c r="B135" s="83"/>
      <c r="C135" s="84"/>
      <c r="D135" s="84"/>
      <c r="E135" s="84"/>
      <c r="F135" s="84"/>
      <c r="G135" s="84"/>
    </row>
    <row r="136" spans="1:7" x14ac:dyDescent="0.25">
      <c r="A136" s="64"/>
      <c r="B136" s="83"/>
      <c r="C136" s="84"/>
      <c r="D136" s="84"/>
      <c r="E136" s="84"/>
      <c r="F136" s="84"/>
      <c r="G136" s="84"/>
    </row>
    <row r="137" spans="1:7" x14ac:dyDescent="0.25">
      <c r="A137" s="64"/>
      <c r="B137" s="83"/>
      <c r="C137" s="84"/>
      <c r="D137" s="84"/>
      <c r="E137" s="84"/>
      <c r="F137" s="84"/>
      <c r="G137" s="84"/>
    </row>
    <row r="138" spans="1:7" x14ac:dyDescent="0.25">
      <c r="A138" s="64"/>
      <c r="B138" s="83"/>
      <c r="C138" s="84"/>
      <c r="D138" s="84"/>
      <c r="E138" s="84"/>
      <c r="F138" s="84"/>
      <c r="G138" s="84"/>
    </row>
    <row r="139" spans="1:7" x14ac:dyDescent="0.25">
      <c r="A139" s="64"/>
      <c r="B139" s="83"/>
      <c r="C139" s="84"/>
      <c r="D139" s="84"/>
      <c r="E139" s="84"/>
      <c r="F139" s="84"/>
      <c r="G139" s="84"/>
    </row>
    <row r="140" spans="1:7" x14ac:dyDescent="0.25">
      <c r="A140" s="64"/>
      <c r="B140" s="83"/>
      <c r="C140" s="84"/>
      <c r="D140" s="84"/>
      <c r="E140" s="84"/>
      <c r="F140" s="84"/>
      <c r="G140" s="84"/>
    </row>
    <row r="141" spans="1:7" x14ac:dyDescent="0.25">
      <c r="A141" s="64"/>
      <c r="B141" s="83"/>
      <c r="C141" s="84"/>
      <c r="D141" s="84"/>
      <c r="E141" s="84"/>
      <c r="F141" s="84"/>
      <c r="G141" s="84"/>
    </row>
    <row r="142" spans="1:7" x14ac:dyDescent="0.25">
      <c r="A142" s="64"/>
      <c r="B142" s="83"/>
      <c r="C142" s="84"/>
      <c r="D142" s="84"/>
      <c r="E142" s="84"/>
      <c r="F142" s="84"/>
      <c r="G142" s="84"/>
    </row>
    <row r="143" spans="1:7" x14ac:dyDescent="0.25">
      <c r="A143" s="64"/>
      <c r="B143" s="83"/>
      <c r="C143" s="84"/>
      <c r="D143" s="84"/>
      <c r="E143" s="84"/>
      <c r="F143" s="84"/>
      <c r="G143" s="84"/>
    </row>
    <row r="144" spans="1:7" x14ac:dyDescent="0.25">
      <c r="A144" s="64"/>
      <c r="B144" s="83"/>
      <c r="C144" s="84"/>
      <c r="D144" s="84"/>
      <c r="E144" s="84"/>
      <c r="F144" s="84"/>
      <c r="G144" s="84"/>
    </row>
    <row r="145" spans="1:7" x14ac:dyDescent="0.25">
      <c r="A145" s="64"/>
      <c r="B145" s="83"/>
      <c r="C145" s="84"/>
      <c r="D145" s="84"/>
      <c r="E145" s="84"/>
      <c r="F145" s="84"/>
      <c r="G145" s="84"/>
    </row>
    <row r="146" spans="1:7" x14ac:dyDescent="0.25">
      <c r="A146" s="64"/>
      <c r="B146" s="83"/>
      <c r="C146" s="84"/>
      <c r="D146" s="84"/>
      <c r="E146" s="84"/>
      <c r="F146" s="84"/>
      <c r="G146" s="84"/>
    </row>
    <row r="147" spans="1:7" x14ac:dyDescent="0.25">
      <c r="A147" s="64"/>
      <c r="B147" s="83"/>
      <c r="C147" s="84"/>
      <c r="D147" s="84"/>
      <c r="E147" s="84"/>
      <c r="F147" s="84"/>
      <c r="G147" s="84"/>
    </row>
    <row r="148" spans="1:7" x14ac:dyDescent="0.25">
      <c r="A148" s="64"/>
      <c r="B148" s="83"/>
      <c r="C148" s="84"/>
      <c r="D148" s="84"/>
      <c r="E148" s="84"/>
      <c r="F148" s="84"/>
      <c r="G148" s="84"/>
    </row>
    <row r="149" spans="1:7" x14ac:dyDescent="0.25">
      <c r="A149" s="64"/>
      <c r="B149" s="83"/>
      <c r="C149" s="84"/>
      <c r="D149" s="84"/>
      <c r="E149" s="84"/>
      <c r="F149" s="84"/>
      <c r="G149" s="84"/>
    </row>
    <row r="150" spans="1:7" x14ac:dyDescent="0.25">
      <c r="A150" s="64"/>
      <c r="B150" s="83"/>
      <c r="C150" s="84"/>
      <c r="D150" s="84"/>
      <c r="E150" s="84"/>
      <c r="F150" s="84"/>
      <c r="G150" s="84"/>
    </row>
    <row r="151" spans="1:7" x14ac:dyDescent="0.25">
      <c r="A151" s="64"/>
      <c r="B151" s="83"/>
      <c r="C151" s="84"/>
      <c r="D151" s="84"/>
      <c r="E151" s="84"/>
      <c r="F151" s="84"/>
      <c r="G151" s="84"/>
    </row>
    <row r="152" spans="1:7" x14ac:dyDescent="0.25">
      <c r="A152" s="64"/>
      <c r="B152" s="83"/>
      <c r="C152" s="84"/>
      <c r="D152" s="84"/>
      <c r="E152" s="84"/>
      <c r="F152" s="84"/>
      <c r="G152" s="84"/>
    </row>
    <row r="153" spans="1:7" x14ac:dyDescent="0.25">
      <c r="A153" s="64"/>
      <c r="B153" s="83"/>
      <c r="C153" s="84"/>
      <c r="D153" s="84"/>
      <c r="E153" s="84"/>
      <c r="F153" s="84"/>
      <c r="G153" s="84"/>
    </row>
    <row r="154" spans="1:7" x14ac:dyDescent="0.25">
      <c r="A154" s="64"/>
      <c r="B154" s="83"/>
      <c r="C154" s="84"/>
      <c r="D154" s="84"/>
      <c r="E154" s="84"/>
      <c r="F154" s="84"/>
      <c r="G154" s="84"/>
    </row>
    <row r="155" spans="1:7" x14ac:dyDescent="0.25">
      <c r="A155" s="64"/>
      <c r="B155" s="83"/>
      <c r="C155" s="84"/>
      <c r="D155" s="84"/>
      <c r="E155" s="84"/>
      <c r="F155" s="84"/>
      <c r="G155" s="84"/>
    </row>
    <row r="156" spans="1:7" x14ac:dyDescent="0.25">
      <c r="A156" s="64"/>
      <c r="B156" s="83"/>
      <c r="C156" s="84"/>
      <c r="D156" s="84"/>
      <c r="E156" s="84"/>
      <c r="F156" s="84"/>
      <c r="G156" s="84"/>
    </row>
    <row r="157" spans="1:7" x14ac:dyDescent="0.25">
      <c r="A157" s="64"/>
      <c r="B157" s="83"/>
      <c r="C157" s="84"/>
      <c r="D157" s="84"/>
      <c r="E157" s="84"/>
      <c r="F157" s="84"/>
      <c r="G157" s="84"/>
    </row>
    <row r="158" spans="1:7" x14ac:dyDescent="0.25">
      <c r="A158" s="64"/>
      <c r="B158" s="83"/>
      <c r="C158" s="84"/>
      <c r="D158" s="84"/>
      <c r="E158" s="84"/>
      <c r="F158" s="84"/>
      <c r="G158" s="84"/>
    </row>
    <row r="159" spans="1:7" x14ac:dyDescent="0.25">
      <c r="A159" s="64"/>
      <c r="B159" s="83"/>
      <c r="C159" s="84"/>
      <c r="D159" s="84"/>
      <c r="E159" s="84"/>
      <c r="F159" s="84"/>
      <c r="G159" s="84"/>
    </row>
    <row r="160" spans="1:7" x14ac:dyDescent="0.25">
      <c r="A160" s="64"/>
      <c r="B160" s="83"/>
      <c r="C160" s="84"/>
      <c r="D160" s="84"/>
      <c r="E160" s="84"/>
      <c r="F160" s="84"/>
      <c r="G160" s="84"/>
    </row>
    <row r="161" spans="1:7" x14ac:dyDescent="0.25">
      <c r="A161" s="64"/>
      <c r="B161" s="83"/>
      <c r="C161" s="84"/>
      <c r="D161" s="84"/>
      <c r="E161" s="84"/>
      <c r="F161" s="84"/>
      <c r="G161" s="84"/>
    </row>
    <row r="162" spans="1:7" x14ac:dyDescent="0.25">
      <c r="A162" s="64"/>
      <c r="B162" s="83"/>
      <c r="C162" s="84"/>
      <c r="D162" s="84"/>
      <c r="E162" s="84"/>
      <c r="F162" s="84"/>
      <c r="G162" s="84"/>
    </row>
    <row r="163" spans="1:7" x14ac:dyDescent="0.25">
      <c r="A163" s="9"/>
      <c r="B163" s="83"/>
      <c r="C163" s="84"/>
      <c r="D163" s="84"/>
      <c r="E163" s="84"/>
      <c r="F163" s="84"/>
      <c r="G163" s="84"/>
    </row>
    <row r="164" spans="1:7" x14ac:dyDescent="0.25">
      <c r="A164" s="9"/>
      <c r="B164" s="83"/>
      <c r="C164" s="84"/>
      <c r="D164" s="84"/>
      <c r="E164" s="84"/>
      <c r="F164" s="84"/>
      <c r="G164" s="84"/>
    </row>
    <row r="165" spans="1:7" x14ac:dyDescent="0.25">
      <c r="A165" s="9"/>
      <c r="B165" s="83"/>
      <c r="C165" s="84"/>
      <c r="D165" s="84"/>
      <c r="E165" s="84"/>
      <c r="F165" s="84"/>
      <c r="G165" s="84"/>
    </row>
    <row r="166" spans="1:7" x14ac:dyDescent="0.25">
      <c r="A166" s="9"/>
      <c r="B166" s="83"/>
      <c r="C166" s="84"/>
      <c r="D166" s="84"/>
      <c r="E166" s="84"/>
      <c r="F166" s="84"/>
      <c r="G166" s="84"/>
    </row>
    <row r="167" spans="1:7" x14ac:dyDescent="0.25">
      <c r="A167" s="9"/>
      <c r="B167" s="83"/>
      <c r="C167" s="84"/>
      <c r="D167" s="84"/>
      <c r="E167" s="84"/>
      <c r="F167" s="84"/>
      <c r="G167" s="84"/>
    </row>
    <row r="168" spans="1:7" x14ac:dyDescent="0.25">
      <c r="A168" s="9"/>
      <c r="B168" s="83"/>
      <c r="C168" s="84"/>
      <c r="D168" s="84"/>
      <c r="E168" s="84"/>
      <c r="F168" s="84"/>
      <c r="G168" s="84"/>
    </row>
    <row r="169" spans="1:7" x14ac:dyDescent="0.25">
      <c r="A169" s="9"/>
      <c r="B169" s="83"/>
      <c r="C169" s="84"/>
      <c r="D169" s="84"/>
      <c r="E169" s="84"/>
      <c r="F169" s="84"/>
      <c r="G169" s="84"/>
    </row>
    <row r="170" spans="1:7" x14ac:dyDescent="0.25">
      <c r="A170" s="9"/>
      <c r="B170" s="83"/>
      <c r="C170" s="84"/>
      <c r="D170" s="84"/>
      <c r="E170" s="84"/>
      <c r="F170" s="84"/>
      <c r="G170" s="84"/>
    </row>
    <row r="171" spans="1:7" x14ac:dyDescent="0.25">
      <c r="A171" s="9"/>
      <c r="B171" s="83"/>
      <c r="C171" s="84"/>
      <c r="D171" s="84"/>
      <c r="E171" s="84"/>
      <c r="F171" s="84"/>
      <c r="G171" s="84"/>
    </row>
    <row r="172" spans="1:7" x14ac:dyDescent="0.25">
      <c r="A172" s="9"/>
      <c r="B172" s="83"/>
      <c r="C172" s="84"/>
      <c r="D172" s="84"/>
      <c r="E172" s="84"/>
      <c r="F172" s="84"/>
      <c r="G172" s="84"/>
    </row>
    <row r="173" spans="1:7" x14ac:dyDescent="0.25">
      <c r="A173" s="9"/>
      <c r="B173" s="83"/>
      <c r="C173" s="84"/>
      <c r="D173" s="84"/>
      <c r="E173" s="84"/>
      <c r="F173" s="84"/>
      <c r="G173" s="84"/>
    </row>
    <row r="174" spans="1:7" x14ac:dyDescent="0.25">
      <c r="A174" s="9"/>
      <c r="B174" s="83"/>
      <c r="C174" s="84"/>
      <c r="D174" s="84"/>
      <c r="E174" s="84"/>
      <c r="F174" s="84"/>
      <c r="G174" s="84"/>
    </row>
    <row r="175" spans="1:7" x14ac:dyDescent="0.25">
      <c r="A175" s="9"/>
      <c r="B175" s="83"/>
      <c r="C175" s="84"/>
      <c r="D175" s="84"/>
      <c r="E175" s="84"/>
      <c r="F175" s="84"/>
      <c r="G175" s="84"/>
    </row>
    <row r="176" spans="1:7" x14ac:dyDescent="0.25">
      <c r="A176" s="9"/>
      <c r="B176" s="83"/>
      <c r="C176" s="84"/>
      <c r="D176" s="84"/>
      <c r="E176" s="84"/>
      <c r="F176" s="84"/>
      <c r="G176" s="84"/>
    </row>
    <row r="177" spans="1:7" x14ac:dyDescent="0.25">
      <c r="A177" s="9"/>
      <c r="B177" s="83"/>
      <c r="C177" s="84"/>
      <c r="D177" s="84"/>
      <c r="E177" s="84"/>
      <c r="F177" s="84"/>
      <c r="G177" s="84"/>
    </row>
    <row r="178" spans="1:7" x14ac:dyDescent="0.25">
      <c r="A178" s="9"/>
      <c r="B178" s="83"/>
      <c r="C178" s="84"/>
      <c r="D178" s="84"/>
      <c r="E178" s="84"/>
      <c r="F178" s="84"/>
      <c r="G178" s="84"/>
    </row>
    <row r="179" spans="1:7" x14ac:dyDescent="0.25">
      <c r="A179" s="9"/>
      <c r="B179" s="83"/>
      <c r="C179" s="84"/>
      <c r="D179" s="84"/>
      <c r="E179" s="84"/>
      <c r="F179" s="84"/>
      <c r="G179" s="84"/>
    </row>
    <row r="180" spans="1:7" x14ac:dyDescent="0.25">
      <c r="A180" s="9"/>
      <c r="B180" s="83"/>
      <c r="C180" s="84"/>
      <c r="D180" s="84"/>
      <c r="E180" s="84"/>
      <c r="F180" s="84"/>
      <c r="G180" s="84"/>
    </row>
    <row r="181" spans="1:7" x14ac:dyDescent="0.25">
      <c r="A181" s="9"/>
      <c r="B181" s="83"/>
      <c r="C181" s="84"/>
      <c r="D181" s="84"/>
      <c r="E181" s="84"/>
      <c r="F181" s="84"/>
      <c r="G181" s="84"/>
    </row>
    <row r="182" spans="1:7" x14ac:dyDescent="0.25">
      <c r="A182" s="9"/>
      <c r="B182" s="83"/>
      <c r="C182" s="84"/>
      <c r="D182" s="84"/>
      <c r="E182" s="84"/>
      <c r="F182" s="84"/>
      <c r="G182" s="84"/>
    </row>
    <row r="183" spans="1:7" x14ac:dyDescent="0.25">
      <c r="A183" s="9"/>
      <c r="B183" s="83"/>
      <c r="C183" s="84"/>
      <c r="D183" s="84"/>
      <c r="E183" s="84"/>
      <c r="F183" s="84"/>
      <c r="G183" s="84"/>
    </row>
    <row r="184" spans="1:7" x14ac:dyDescent="0.25">
      <c r="A184" s="9"/>
      <c r="B184" s="83"/>
      <c r="C184" s="84"/>
      <c r="D184" s="84"/>
      <c r="E184" s="84"/>
      <c r="F184" s="84"/>
      <c r="G184" s="84"/>
    </row>
    <row r="185" spans="1:7" x14ac:dyDescent="0.25">
      <c r="A185" s="9"/>
      <c r="B185" s="83"/>
      <c r="C185" s="84"/>
      <c r="D185" s="84"/>
      <c r="E185" s="84"/>
      <c r="F185" s="84"/>
      <c r="G185" s="84"/>
    </row>
    <row r="186" spans="1:7" x14ac:dyDescent="0.25">
      <c r="A186" s="9"/>
      <c r="B186" s="83"/>
      <c r="C186" s="84"/>
      <c r="D186" s="84"/>
      <c r="E186" s="84"/>
      <c r="F186" s="84"/>
      <c r="G186" s="84"/>
    </row>
    <row r="187" spans="1:7" x14ac:dyDescent="0.25">
      <c r="A187" t="str">
        <f>IF(Patch3_spec!A27=0, "",Patch3_spec!A27)</f>
        <v/>
      </c>
      <c r="B187" s="81" t="str">
        <f>IF(Patch3_spec!B27=0, "",Patch3_spec!B27)</f>
        <v/>
      </c>
      <c r="C187" s="72" t="str">
        <f>IF(Patch3_spec!C27=0, "",Patch3_spec!C27)</f>
        <v/>
      </c>
      <c r="D187" s="72" t="str">
        <f>IF(Patch3_spec!D27=0, "",Patch3_spec!D27)</f>
        <v/>
      </c>
      <c r="E187" s="72" t="str">
        <f>IF(Patch3_spec!E27=0, "",Patch3_spec!E27)</f>
        <v/>
      </c>
      <c r="F187" s="72" t="str">
        <f>IF(Patch3_spec!F27=0, "",Patch3_spec!F27)</f>
        <v/>
      </c>
      <c r="G187" s="72" t="str">
        <f>IF(Patch3_spec!G27=0, "",Patch3_spec!G27)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Patch1</vt:lpstr>
      <vt:lpstr>Patch2</vt:lpstr>
      <vt:lpstr>Patch3</vt:lpstr>
      <vt:lpstr>Patch4</vt:lpstr>
      <vt:lpstr>Patch5</vt:lpstr>
      <vt:lpstr>Patch1_spec</vt:lpstr>
      <vt:lpstr>Patch2_spec</vt:lpstr>
      <vt:lpstr>Patch3_spec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User</cp:lastModifiedBy>
  <dcterms:created xsi:type="dcterms:W3CDTF">2011-10-13T10:35:00Z</dcterms:created>
  <dcterms:modified xsi:type="dcterms:W3CDTF">2012-03-16T15:11:54Z</dcterms:modified>
</cp:coreProperties>
</file>